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290" documentId="120_S{2AC9BD13-BADA-5192-A53E-5A8FF88502F6}" xr6:coauthVersionLast="47" xr6:coauthVersionMax="47" xr10:uidLastSave="{83E802BE-C956-419E-AC3D-E5C20B5833C8}"/>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<sst xmlns="http://schemas.openxmlformats.org/spreadsheetml/2006/main" count="181579" uniqueCount="39204">
  <si>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</si>
  <si>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</si>
  <si>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</si>
  <si>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</si>
  <si>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</si>
  <si>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</si>
  <si>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</si>
  <si>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</si>
  <si>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</si>
  <si>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</si>
  <si>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</si>
  <si>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</si>
  <si>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</si>
  <si>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</si>
  <si>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</si>
  <si>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</si>
  <si>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</si>
  <si>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</si>
  <si>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</si>
  <si>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</si>
  <si>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</si>
  <si>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</si>
  <si>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</si>
  <si>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</si>
  <si>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</si>
  <si>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</si>
  <si>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</si>
  <si>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</si>
  <si>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</si>
  <si>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</si>
  <si>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</si>
  <si>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</si>
  <si>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</si>
  <si>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</si>
  <si>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</si>
  <si>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</si>
  <si>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</si>
  <si>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</si>
  <si>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</si>
  <si>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</si>
  <si>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</si>
  <si>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</si>
  <si>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</si>
  <si>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</si>
  <si>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</si>
  <si>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</si>
  <si>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</si>
  <si>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</si>
  <si>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</si>
  <si>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</si>
  <si>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</si>
  <si>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</si>
  <si>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</si>
  <si>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</si>
  <si>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</si>
  <si>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</si>
  <si>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</si>
  <si>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</si>
  <si>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</si>
  <si>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</si>
  <si>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</si>
  <si>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</si>
  <si>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</si>
  <si>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</si>
  <si>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</si>
  <si>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</si>
  <si>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</si>
  <si>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</si>
  <si>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</si>
  <si>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</si>
  <si>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</si>
  <si>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</si>
  <si>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</si>
  <si>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</si>
  <si>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</si>
  <si>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</si>
  <si>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</si>
  <si>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</si>
  <si>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</si>
  <si>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</si>
  <si>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</si>
  <si>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</si>
  <si>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</si>
  <si>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</si>
  <si>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</si>
  <si>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</si>
  <si>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</si>
  <si>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</si>
  <si>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</si>
  <si>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</si>
  <si>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</si>
  <si>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</si>
  <si>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</si>
  <si>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</si>
  <si>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</si>
  <si>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</si>
  <si>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</si>
  <si>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</si>
  <si>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</si>
  <si>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</si>
  <si>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</si>
  <si>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</si>
  <si>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</si>
  <si>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</si>
  <si>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</si>
  <si>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</si>
  <si>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</si>
  <si>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</si>
  <si>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</si>
  <si>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</si>
  <si>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</si>
  <si>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</si>
  <si>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</si>
  <si>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</si>
  <si>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</si>
  <si>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</si>
  <si>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</si>
  <si>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</si>
  <si>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</si>
  <si>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</si>
  <si>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</si>
  <si>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</si>
  <si>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</si>
  <si>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</si>
  <si>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</si>
  <si>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</si>
  <si>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</si>
  <si>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</si>
  <si>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</si>
  <si>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</si>
  <si>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</si>
  <si>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</si>
  <si>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</si>
  <si>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</si>
  <si>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</si>
  <si>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</si>
  <si>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</si>
  <si>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</si>
  <si>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</si>
  <si>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</si>
  <si>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</si>
  <si>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</si>
  <si>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</si>
  <si>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</si>
  <si>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</si>
  <si>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</si>
  <si>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</si>
  <si>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</si>
  <si>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</si>
  <si>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</si>
  <si>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</si>
  <si>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</si>
  <si>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</si>
  <si>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</si>
  <si>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</si>
  <si>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</si>
  <si>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</si>
  <si>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</si>
  <si>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</si>
  <si>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</si>
  <si>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</si>
  <si>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</si>
  <si>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</si>
  <si>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</si>
  <si>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</si>
  <si>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</si>
  <si>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</si>
  <si>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</si>
  <si>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</si>
  <si>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</si>
  <si>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</si>
  <si>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</si>
  <si>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</si>
  <si>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</si>
  <si>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</si>
  <si>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</si>
  <si>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</si>
  <si>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</si>
  <si>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</si>
  <si>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</si>
  <si>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</si>
  <si>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</si>
  <si>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</si>
  <si>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</si>
  <si>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</si>
  <si>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</si>
  <si>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</si>
  <si>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</si>
  <si>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</si>
  <si>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</si>
  <si>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</si>
  <si>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</si>
  <si>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</si>
  <si>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</si>
  <si>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</si>
  <si>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</si>
  <si>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</si>
  <si>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</si>
  <si>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</si>
  <si>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</si>
  <si>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</si>
  <si>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</si>
  <si>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</si>
  <si>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</si>
  <si>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</si>
  <si>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</si>
  <si>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</si>
  <si>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</si>
  <si>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</si>
  <si>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</si>
  <si>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</si>
  <si>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</si>
  <si>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</si>
  <si>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</si>
  <si>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</si>
  <si>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</si>
  <si>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</si>
  <si>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</si>
  <si>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</si>
  <si>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</si>
  <si>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</si>
  <si>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</si>
  <si>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</si>
  <si>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</si>
  <si>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</si>
  <si>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</si>
  <si>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</si>
  <si>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</si>
  <si>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</si>
  <si>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</si>
  <si>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</si>
  <si>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</si>
  <si>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</si>
  <si>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</si>
  <si>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</si>
  <si>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</si>
  <si>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</si>
  <si>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</si>
  <si>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</si>
  <si>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</si>
  <si>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</si>
  <si>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</si>
  <si>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</si>
  <si>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</si>
  <si>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</si>
  <si>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</si>
  <si>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</si>
  <si>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</si>
  <si>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</si>
  <si>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</si>
  <si>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</si>
  <si>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</si>
  <si>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</si>
  <si>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</si>
  <si>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</si>
  <si>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</si>
  <si>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</si>
  <si>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</si>
  <si>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</si>
  <si>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</si>
  <si>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</si>
  <si>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</si>
  <si>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</si>
  <si>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</si>
  <si>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</si>
  <si>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</si>
  <si>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</si>
  <si>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</si>
  <si>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</si>
  <si>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</si>
  <si>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</si>
  <si>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</si>
  <si>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</si>
  <si>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</si>
  <si>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</si>
  <si>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</si>
  <si>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</si>
  <si>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</si>
  <si>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</si>
  <si>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</si>
  <si>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</si>
  <si>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</si>
  <si>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</si>
  <si>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</si>
  <si>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</si>
  <si>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</si>
  <si>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</si>
  <si>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</si>
  <si>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</si>
  <si>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</si>
  <si>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</si>
  <si>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</si>
  <si>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</si>
  <si>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</si>
  <si>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</si>
  <si>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</si>
  <si>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</si>
  <si>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</si>
  <si>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</si>
  <si>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</si>
  <si>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</si>
  <si>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</si>
  <si>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</si>
  <si>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</si>
  <si>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</si>
  <si>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</si>
  <si>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</si>
  <si>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</si>
  <si>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</si>
  <si>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</si>
  <si>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</si>
  <si>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</si>
  <si>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</si>
  <si>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</si>
  <si>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</si>
  <si>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</si>
  <si>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</si>
  <si>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</si>
  <si>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</si>
  <si>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</si>
  <si>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</si>
  <si>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</si>
  <si>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</si>
  <si>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</si>
  <si>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</si>
  <si>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</si>
  <si>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</si>
  <si>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</si>
  <si>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</si>
  <si>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</si>
  <si>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</si>
  <si>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</si>
  <si>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</si>
  <si>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</si>
  <si>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</si>
  <si>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</si>
  <si>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</si>
  <si>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</si>
  <si>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</si>
  <si>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</si>
  <si>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</si>
  <si>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</si>
  <si>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</si>
  <si>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</si>
  <si>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</si>
  <si>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</si>
  <si>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</si>
  <si>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</si>
  <si>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</si>
  <si>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</si>
  <si>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</si>
  <si>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</si>
  <si>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</si>
  <si>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</si>
  <si>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</si>
  <si>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</si>
  <si>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</si>
  <si>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</si>
  <si>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</si>
  <si>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</si>
  <si>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</si>
  <si>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</si>
  <si>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</si>
  <si>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</si>
  <si>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</si>
  <si>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</si>
  <si>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</si>
  <si>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</si>
  <si>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</si>
  <si>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</si>
  <si>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</si>
  <si>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</si>
  <si>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</si>
  <si>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</si>
  <si>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</si>
  <si>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</si>
  <si>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</si>
  <si>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</si>
  <si>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</si>
  <si>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</si>
  <si>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</si>
  <si>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</si>
  <si>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</si>
  <si>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</si>
  <si>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</si>
  <si>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</si>
  <si>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</si>
  <si>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</si>
  <si>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</si>
  <si>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</si>
  <si>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</si>
  <si>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</si>
  <si>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</si>
  <si>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</si>
  <si>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</si>
  <si>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</si>
  <si>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</si>
  <si>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</si>
  <si>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</si>
  <si>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</si>
  <si>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</si>
  <si>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</si>
  <si>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</si>
  <si>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</si>
  <si>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</si>
  <si>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</si>
  <si>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</si>
  <si>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</si>
  <si>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</si>
  <si>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</si>
  <si>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</si>
  <si>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</si>
  <si>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</si>
  <si>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</si>
  <si>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</si>
  <si>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</si>
  <si>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</si>
  <si>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</si>
  <si>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</si>
  <si>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</si>
  <si>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</si>
  <si>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</si>
  <si>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</si>
  <si>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</si>
  <si>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</si>
  <si>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</si>
  <si>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</si>
  <si>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</si>
  <si>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</si>
  <si>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</si>
  <si>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</si>
  <si>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</si>
  <si>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</si>
  <si>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</si>
  <si>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</si>
  <si>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</si>
  <si>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</si>
  <si>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</si>
  <si>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</si>
  <si>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</si>
  <si>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</si>
  <si>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</si>
  <si>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</si>
  <si>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</si>
  <si>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</si>
  <si>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</si>
  <si>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</si>
  <si>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</si>
  <si>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</si>
  <si>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</si>
  <si>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</si>
  <si>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</si>
  <si>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</si>
  <si>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</si>
  <si>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</si>
  <si>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</si>
  <si>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</si>
  <si>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</si>
  <si>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</si>
  <si>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</si>
  <si>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</si>
  <si>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</si>
  <si>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</si>
  <si>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</si>
  <si>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</si>
  <si>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</si>
  <si>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</si>
  <si>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</si>
  <si>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</si>
  <si>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</si>
  <si>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</si>
  <si>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</si>
  <si>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</si>
  <si>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</si>
  <si>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</si>
  <si>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</si>
  <si>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</si>
  <si>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</si>
  <si>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</si>
  <si>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</si>
  <si>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</si>
  <si>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</si>
  <si>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</si>
  <si>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</si>
  <si>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</si>
  <si>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</si>
  <si>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</si>
  <si>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</si>
  <si>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</si>
  <si>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</si>
  <si>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</si>
  <si>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</si>
  <si>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</si>
  <si>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</si>
  <si>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</si>
  <si>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</si>
  <si>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</si>
  <si>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</si>
  <si>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</si>
  <si>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</si>
  <si>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</si>
  <si>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</si>
  <si>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</si>
  <si>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</si>
  <si>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</si>
  <si>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</si>
  <si>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</si>
  <si>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</si>
  <si>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</si>
  <si>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</si>
  <si>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</si>
  <si>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</si>
  <si>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</si>
  <si>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</si>
  <si>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</si>
  <si>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</si>
  <si>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</si>
  <si>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</si>
  <si>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</si>
  <si>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</si>
  <si>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</si>
  <si>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</si>
  <si>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</si>
  <si>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</si>
  <si>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</si>
  <si>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</si>
  <si>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</si>
  <si>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</si>
  <si>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</si>
  <si>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</si>
  <si>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</si>
  <si>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</si>
  <si>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</si>
  <si>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</si>
  <si>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</si>
  <si>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</si>
  <si>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</si>
  <si>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</si>
  <si>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</si>
  <si>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</si>
  <si>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</si>
  <si>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</si>
  <si>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</si>
  <si>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</si>
  <si>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</si>
  <si>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</si>
  <si>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</si>
  <si>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</si>
  <si>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</si>
  <si>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</si>
  <si>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</si>
  <si>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</si>
  <si>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</si>
  <si>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</si>
  <si>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</si>
  <si>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</si>
  <si>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</si>
  <si>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</si>
  <si>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</si>
  <si>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</si>
  <si>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</si>
  <si>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</si>
  <si>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</si>
  <si>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</si>
  <si>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</si>
  <si>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</si>
  <si>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</si>
  <si>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</si>
  <si>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</si>
  <si>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</si>
  <si>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</si>
  <si>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</si>
  <si>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</si>
  <si>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</si>
  <si>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</si>
  <si>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</si>
  <si>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</si>
  <si>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</si>
  <si>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</si>
  <si>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</si>
  <si>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</si>
  <si>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</si>
  <si>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</si>
  <si>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</si>
  <si>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</si>
  <si>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</si>
  <si>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</si>
  <si>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</si>
  <si>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</si>
  <si>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</si>
  <si>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</si>
  <si>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</si>
  <si>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</si>
  <si>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</si>
  <si>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</si>
  <si>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</si>
  <si>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</si>
  <si>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</si>
  <si>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</si>
  <si>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</si>
  <si>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</si>
  <si>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</si>
  <si>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</si>
  <si>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</si>
  <si>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</si>
  <si>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</si>
  <si>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</si>
  <si>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</si>
  <si>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</si>
  <si>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</si>
  <si>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</si>
  <si>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</si>
  <si>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</si>
  <si>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</si>
  <si>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</si>
  <si>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</si>
  <si>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</si>
  <si>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</si>
  <si>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</si>
  <si>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</si>
  <si>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</si>
  <si>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</si>
  <si>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</si>
  <si>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</si>
  <si>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</si>
  <si>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</si>
  <si>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</si>
  <si>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</si>
  <si>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</si>
  <si>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</si>
  <si>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</si>
  <si>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</si>
  <si>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</si>
  <si>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</si>
  <si>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</si>
  <si>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</si>
  <si>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</si>
  <si>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</si>
  <si>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</si>
  <si>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</si>
  <si>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</si>
  <si>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</si>
  <si>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</si>
  <si>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</si>
  <si>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</si>
  <si>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</si>
  <si>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</si>
  <si>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</si>
  <si>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</si>
  <si>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</si>
  <si>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</si>
  <si>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</si>
  <si>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</si>
  <si>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</si>
  <si>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</si>
  <si>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</si>
  <si>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</si>
  <si>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</si>
  <si>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</si>
  <si>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</si>
  <si>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</si>
  <si>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</si>
  <si>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</si>
  <si>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</si>
  <si>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</si>
  <si>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</si>
  <si>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</si>
  <si>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</si>
  <si>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</si>
  <si>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</si>
  <si>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</si>
  <si>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</si>
  <si>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</si>
  <si>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</si>
  <si>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</si>
  <si>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</si>
  <si>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</si>
  <si>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</si>
  <si>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</si>
  <si>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</si>
  <si>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</si>
  <si>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</si>
  <si>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</si>
  <si>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</si>
  <si>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</si>
  <si>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</si>
  <si>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</si>
  <si>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</si>
  <si>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</si>
  <si>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</si>
  <si>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</si>
  <si>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</si>
  <si>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</si>
  <si>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</si>
  <si>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</si>
  <si>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</si>
  <si>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</si>
  <si>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</si>
  <si>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</si>
  <si>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</si>
  <si>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</si>
  <si>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</si>
  <si>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</si>
  <si>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</si>
  <si>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</si>
  <si>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</si>
  <si>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</si>
  <si>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</si>
  <si>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</si>
  <si>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</si>
  <si>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</si>
  <si>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</si>
  <si>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</si>
  <si>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</si>
  <si>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</si>
  <si>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</si>
  <si>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</si>
  <si>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</si>
  <si>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</si>
  <si>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</si>
  <si>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</si>
  <si>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</si>
  <si>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</si>
  <si>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</si>
  <si>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</si>
  <si>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</si>
  <si>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</si>
  <si>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</si>
  <si>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</si>
  <si>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</si>
  <si>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</si>
  <si>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</si>
  <si>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</si>
  <si>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</si>
  <si>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</si>
  <si>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</si>
  <si>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</si>
  <si>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</si>
  <si>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</si>
  <si>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</si>
  <si>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</si>
  <si>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</si>
  <si>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</si>
  <si>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</si>
  <si>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</si>
  <si>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</si>
  <si>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</si>
  <si>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</si>
  <si>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</si>
  <si>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</si>
  <si>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</si>
  <si>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</si>
  <si>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</si>
  <si>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</si>
  <si>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</si>
  <si>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</si>
  <si>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</si>
  <si>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</si>
  <si>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</si>
  <si>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</si>
  <si>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</si>
  <si>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</si>
  <si>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</si>
  <si>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</si>
  <si>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</si>
  <si>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</si>
  <si>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</si>
  <si>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</si>
  <si>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</si>
  <si>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</si>
  <si>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</si>
  <si>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</si>
  <si>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</si>
  <si>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</si>
  <si>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</si>
  <si>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</si>
  <si>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</si>
  <si>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</si>
  <si>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</si>
  <si>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</si>
  <si>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</si>
  <si>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</si>
  <si>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</si>
  <si>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</si>
  <si>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</si>
  <si>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</si>
  <si>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</si>
  <si>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</si>
  <si>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</si>
  <si>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</si>
  <si>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</si>
  <si>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</si>
  <si>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</si>
  <si>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</si>
  <si>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</si>
  <si>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</si>
  <si>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</si>
  <si>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</si>
  <si>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</si>
  <si>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</si>
  <si>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</si>
  <si>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</si>
  <si>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</si>
  <si>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</si>
  <si>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</si>
  <si>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</si>
  <si>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</si>
  <si>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</si>
  <si>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</si>
  <si>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</si>
  <si>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</si>
  <si>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</si>
  <si>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</si>
  <si>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</si>
  <si>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</si>
  <si>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</si>
  <si>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</si>
  <si>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</si>
  <si>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</si>
  <si>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</si>
  <si>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</si>
  <si>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</si>
  <si>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</si>
  <si>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</si>
  <si>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</si>
  <si>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</si>
  <si>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</si>
  <si>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</si>
  <si>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</si>
  <si>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</si>
  <si>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</si>
  <si>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</si>
  <si>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</si>
  <si>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</si>
  <si>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</si>
  <si>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</si>
  <si>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</si>
  <si>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</si>
  <si>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</si>
  <si>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</si>
  <si>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</si>
  <si>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</si>
  <si>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</si>
  <si>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</si>
  <si>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</si>
  <si>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</si>
  <si>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</si>
  <si>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</si>
  <si>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</si>
  <si>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</si>
  <si>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</si>
  <si>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</si>
  <si>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</si>
  <si>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</si>
  <si>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</si>
  <si>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</si>
  <si>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</si>
  <si>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</si>
  <si>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</si>
  <si>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</si>
  <si>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</si>
  <si>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</si>
  <si>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</si>
  <si>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</si>
  <si>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</si>
  <si>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</si>
  <si>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</si>
  <si>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</si>
  <si>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</si>
  <si>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</si>
  <si>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</si>
  <si>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</si>
  <si>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</si>
  <si>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</si>
  <si>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</si>
  <si>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</si>
  <si>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</si>
  <si>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</si>
  <si>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</si>
  <si>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</si>
  <si>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</si>
  <si>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</si>
  <si>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</si>
  <si>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</si>
  <si>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</si>
  <si>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</si>
  <si>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</si>
  <si>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</si>
  <si>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</si>
  <si>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</si>
  <si>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</si>
  <si>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</si>
  <si>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</si>
  <si>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</si>
  <si>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</si>
  <si>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</si>
  <si>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</si>
  <si>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</si>
  <si>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</si>
  <si>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</si>
  <si>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</si>
  <si>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</si>
  <si>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</si>
  <si>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</si>
  <si>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</si>
  <si>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</si>
  <si>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</si>
  <si>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</si>
  <si>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</si>
  <si>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</si>
  <si>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</si>
  <si>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</si>
  <si>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</si>
  <si>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</si>
  <si>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</si>
  <si>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</si>
  <si>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</si>
  <si>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</si>
  <si>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</si>
  <si>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</si>
  <si>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</si>
  <si>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</si>
  <si>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</si>
  <si>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</si>
  <si>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</si>
  <si>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</si>
  <si>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</si>
  <si>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</si>
  <si>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</si>
  <si>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</si>
  <si>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</si>
  <si>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</si>
  <si>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</si>
  <si>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</si>
  <si>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</si>
  <si>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</si>
  <si>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</si>
  <si>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</si>
  <si>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</si>
  <si>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</si>
  <si>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</si>
  <si>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</si>
  <si>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</si>
  <si>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</si>
  <si>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</si>
  <si>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</si>
  <si>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</si>
  <si>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</si>
  <si>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</si>
  <si>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</si>
  <si>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</si>
  <si>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</si>
  <si>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</si>
  <si>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</si>
  <si>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</si>
  <si>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</si>
  <si>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</si>
  <si>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</si>
  <si>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</si>
  <si>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</si>
  <si>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</si>
  <si>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</si>
  <si>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</si>
  <si>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</si>
  <si>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</si>
  <si>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</si>
  <si>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</si>
  <si>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</si>
  <si>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</si>
  <si>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</si>
  <si>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</si>
  <si>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</si>
  <si>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</si>
  <si>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</si>
  <si>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</si>
  <si>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</si>
  <si>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</si>
  <si>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</si>
  <si>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</si>
  <si>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</si>
  <si>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</si>
  <si>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</si>
  <si>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</si>
  <si>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</si>
  <si>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</si>
  <si>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</si>
  <si>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</si>
  <si>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</si>
  <si>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</si>
  <si>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</si>
  <si>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</si>
  <si>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</si>
  <si>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</si>
  <si>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</si>
  <si>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</si>
  <si>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</si>
  <si>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</si>
  <si>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</si>
  <si>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</si>
  <si>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</si>
  <si>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</si>
  <si>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</si>
  <si>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</si>
  <si>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</si>
  <si>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</si>
  <si>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</si>
  <si>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</si>
  <si>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</si>
  <si>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</si>
  <si>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</si>
  <si>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</si>
  <si>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</si>
  <si>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</si>
  <si>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</si>
  <si>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</si>
  <si>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</si>
  <si>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</si>
  <si>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</si>
  <si>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</si>
  <si>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</si>
  <si>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</si>
  <si>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</si>
  <si>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</si>
  <si>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</si>
  <si>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</si>
  <si>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</si>
  <si>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</si>
  <si>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</si>
  <si>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</si>
  <si>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</si>
  <si>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</si>
  <si>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</si>
  <si>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</si>
  <si>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</si>
  <si>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</si>
  <si>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</si>
  <si>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</si>
  <si>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</si>
  <si>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</si>
  <si>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</si>
  <si>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</si>
  <si>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</si>
  <si>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</si>
  <si>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</si>
  <si>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</si>
  <si>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</si>
  <si>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</si>
  <si>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</si>
  <si>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</si>
  <si>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</si>
  <si>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</si>
  <si>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</si>
  <si>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</si>
  <si>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</si>
  <si>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</si>
  <si>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</si>
  <si>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</si>
  <si>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</si>
  <si>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</si>
  <si>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</si>
  <si>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</si>
  <si>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</si>
  <si>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</si>
  <si>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</si>
  <si>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</si>
  <si>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</si>
  <si>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</si>
  <si>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</si>
  <si>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</si>
  <si>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</si>
  <si>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</si>
  <si>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</si>
  <si>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</si>
  <si>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</si>
  <si>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</si>
  <si>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</si>
  <si>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</si>
  <si>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</si>
  <si>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</si>
  <si>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</si>
  <si>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</si>
  <si>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</si>
  <si>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</si>
  <si>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</si>
  <si>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</si>
  <si>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</si>
  <si>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</si>
  <si>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</si>
  <si>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</si>
  <si>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</si>
  <si>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</si>
  <si>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</si>
  <si>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</si>
  <si>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</si>
  <si>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</si>
  <si>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</si>
  <si>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</si>
  <si>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</si>
  <si>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</si>
  <si>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</si>
  <si>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</si>
  <si>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</si>
  <si>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</si>
  <si>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</si>
  <si>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</si>
  <si>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</si>
  <si>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</si>
  <si>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</si>
  <si>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</si>
  <si>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</si>
  <si>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</si>
  <si>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</si>
  <si>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</si>
  <si>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</si>
  <si>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</si>
  <si>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</si>
  <si>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</si>
  <si>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</si>
  <si>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</si>
  <si>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</si>
  <si>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</si>
  <si>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</si>
  <si>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</si>
  <si>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</si>
  <si>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</si>
  <si>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</si>
  <si>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</si>
  <si>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</si>
  <si>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</si>
  <si>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</si>
  <si>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</si>
  <si>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</si>
  <si>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</si>
  <si>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</si>
  <si>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</si>
  <si>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</si>
  <si>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</si>
  <si>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</si>
  <si>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</si>
  <si>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</si>
  <si>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</si>
  <si>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</si>
  <si>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</si>
  <si>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</si>
  <si>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</si>
  <si>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</si>
  <si>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</si>
  <si>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</si>
  <si>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</si>
  <si>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</si>
  <si>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</si>
  <si>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</si>
  <si>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</si>
  <si>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</si>
  <si>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</si>
  <si>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</si>
  <si>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</si>
  <si>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</si>
  <si>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</si>
  <si>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</si>
  <si>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</si>
  <si>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</si>
  <si>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</si>
  <si>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</si>
  <si>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</si>
  <si>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</si>
  <si>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</si>
  <si>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</si>
  <si>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</si>
  <si>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</si>
  <si>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</si>
  <si>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</si>
  <si>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</si>
  <si>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</si>
  <si>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</si>
  <si>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</si>
  <si>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</si>
  <si>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</si>
  <si>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</si>
  <si>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</si>
  <si>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</si>
  <si>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</si>
  <si>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</si>
  <si>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</si>
  <si>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</si>
  <si>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</si>
  <si>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</si>
  <si>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</si>
  <si>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</si>
  <si>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</si>
  <si>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</si>
  <si>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</si>
  <si>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</si>
  <si>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</si>
  <si>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</si>
  <si>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</si>
  <si>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</si>
  <si>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</si>
  <si>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</si>
  <si>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</si>
  <si>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</si>
  <si>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</si>
  <si>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</si>
  <si>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</si>
  <si>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</si>
  <si>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</si>
  <si>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</si>
  <si>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</si>
  <si>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</si>
  <si>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</si>
  <si>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</si>
  <si>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</si>
  <si>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</si>
  <si>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</si>
  <si>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</si>
  <si>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</si>
  <si>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</si>
  <si>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</si>
  <si>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</si>
  <si>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</si>
  <si>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</si>
  <si>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</si>
  <si>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</si>
  <si>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</si>
  <si>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</si>
  <si>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</si>
  <si>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</si>
  <si>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</si>
  <si>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</si>
  <si>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</si>
  <si>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</si>
  <si>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</si>
  <si>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</si>
  <si>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</si>
  <si>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</si>
  <si>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</si>
  <si>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</si>
  <si>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</si>
  <si>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</si>
  <si>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</si>
  <si>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</si>
  <si>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</si>
  <si>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</si>
  <si>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</si>
  <si>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</si>
  <si>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</si>
  <si>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</si>
  <si>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</si>
  <si>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</si>
  <si>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</si>
  <si>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</si>
  <si>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</si>
  <si>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</si>
  <si>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</si>
  <si>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</si>
  <si>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</si>
  <si>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</si>
  <si>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</si>
  <si>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</si>
  <si>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</si>
  <si>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</si>
  <si>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</si>
  <si>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</si>
  <si>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</si>
  <si>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</si>
  <si>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</si>
  <si>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</si>
  <si>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</si>
  <si>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</si>
  <si>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</si>
  <si>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</si>
  <si>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</si>
  <si>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</si>
  <si>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</si>
  <si>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</si>
  <si>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</si>
  <si>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</si>
  <si>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</si>
  <si>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</si>
  <si>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</si>
  <si>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</si>
  <si>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</si>
  <si>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</si>
  <si>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</si>
  <si>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</si>
  <si>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</si>
  <si>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</si>
  <si>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</si>
  <si>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</si>
  <si>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</si>
  <si>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</si>
  <si>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</si>
  <si>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</si>
  <si>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</si>
  <si>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</si>
  <si>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</si>
  <si>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</si>
  <si>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</si>
  <si>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</si>
  <si>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</si>
  <si>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</si>
  <si>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</si>
  <si>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</si>
  <si>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</si>
  <si>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</si>
  <si>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</si>
  <si>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</si>
  <si>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</si>
  <si>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</si>
  <si>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</si>
  <si>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</si>
  <si>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</si>
  <si>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</si>
  <si>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</si>
  <si>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</si>
  <si>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</si>
  <si>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</si>
  <si>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</si>
  <si>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</si>
  <si>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</si>
  <si>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</si>
  <si>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</si>
  <si>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</si>
  <si>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</si>
  <si>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</si>
  <si>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</si>
  <si>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</si>
  <si>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</si>
  <si>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</si>
  <si>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</si>
  <si>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</si>
  <si>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</si>
  <si>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</si>
  <si>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</si>
  <si>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</si>
  <si>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</si>
  <si>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</si>
  <si>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</si>
  <si>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</si>
  <si>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</si>
  <si>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</si>
  <si>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</si>
  <si>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</si>
  <si>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</si>
  <si>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</si>
  <si>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</si>
  <si>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</si>
  <si>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</si>
  <si>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</si>
  <si>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</si>
  <si>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</si>
  <si>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</si>
  <si>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</si>
  <si>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</si>
  <si>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</si>
  <si>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</si>
  <si>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</si>
  <si>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</si>
  <si>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</si>
  <si>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</si>
  <si>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</si>
  <si>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</si>
  <si>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</si>
  <si>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</si>
  <si>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</si>
  <si>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</si>
  <si>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</si>
  <si>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</si>
  <si>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</si>
  <si>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</si>
  <si>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</si>
  <si>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</si>
  <si>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</si>
  <si>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</si>
  <si>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</si>
  <si>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</si>
  <si>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</si>
  <si>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</si>
  <si>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</si>
  <si>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</si>
  <si>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</si>
  <si>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</si>
  <si>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</si>
  <si>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</si>
  <si>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</si>
  <si>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</si>
  <si>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</si>
  <si>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</si>
  <si>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</si>
  <si>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</si>
  <si>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</si>
  <si>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</si>
  <si>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</si>
  <si>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</si>
  <si>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</si>
  <si>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</si>
  <si>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</si>
  <si>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</si>
  <si>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</si>
  <si>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</si>
  <si>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</si>
  <si>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</si>
  <si>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</si>
  <si>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</si>
  <si>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</si>
  <si>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</si>
  <si>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</si>
  <si>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</si>
  <si>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</si>
  <si>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</si>
  <si>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</si>
  <si>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</si>
  <si>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</si>
  <si>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</si>
  <si>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</si>
  <si>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</si>
  <si>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</si>
  <si>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</si>
  <si>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</si>
  <si>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</si>
  <si>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</si>
  <si>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</si>
  <si>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</si>
  <si>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</si>
  <si>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</si>
  <si>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</si>
  <si>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</si>
  <si>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</si>
  <si>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</si>
  <si>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</si>
  <si>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</si>
  <si>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</si>
  <si>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</si>
  <si>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</si>
  <si>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</si>
  <si>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</si>
  <si>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</si>
  <si>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</si>
  <si>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</si>
  <si>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</si>
  <si>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</si>
  <si>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</si>
  <si>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</si>
  <si>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</si>
  <si>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</si>
  <si>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</si>
  <si>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</si>
  <si>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</si>
  <si>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</si>
  <si>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</si>
  <si>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</si>
  <si>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</si>
  <si>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</si>
  <si>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</si>
  <si>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</si>
  <si>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</si>
  <si>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</si>
  <si>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</si>
  <si>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</si>
  <si>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</si>
  <si>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</si>
  <si>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</si>
  <si>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</si>
  <si>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</si>
  <si>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</si>
  <si>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</si>
  <si>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</si>
  <si>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</si>
  <si>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</si>
  <si>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</si>
  <si>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</si>
  <si>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</si>
  <si>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</si>
  <si>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</si>
  <si>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</si>
  <si>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</si>
  <si>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</si>
  <si>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</si>
  <si>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</si>
  <si>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</si>
  <si>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</si>
  <si>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</si>
  <si>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</si>
  <si>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</si>
  <si>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</si>
  <si>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</si>
  <si>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</si>
  <si>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</si>
  <si>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</si>
  <si>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</si>
  <si>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</si>
  <si>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</si>
  <si>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</si>
  <si>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</si>
  <si>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</si>
  <si>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</si>
  <si>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</si>
  <si>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</si>
  <si>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</si>
  <si>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</si>
  <si>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</si>
  <si>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</si>
  <si>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</si>
  <si>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</si>
  <si>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</si>
  <si>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</si>
  <si>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</si>
  <si>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</si>
  <si>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</si>
  <si>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</si>
  <si>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</si>
  <si>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</si>
  <si>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</si>
  <si>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</si>
  <si>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</si>
  <si>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</si>
  <si>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</si>
  <si>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</si>
  <si>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</si>
  <si>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</si>
  <si>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</si>
  <si>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</si>
  <si>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</si>
  <si>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</si>
  <si>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</si>
  <si>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</si>
  <si>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</si>
  <si>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</si>
  <si>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</si>
  <si>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</si>
  <si>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</si>
  <si>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</si>
  <si>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</si>
  <si>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</si>
  <si>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</si>
  <si>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</si>
  <si>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</si>
  <si>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</si>
  <si>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</si>
  <si>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</si>
  <si>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</si>
  <si>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</si>
  <si>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</si>
  <si>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</si>
  <si>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</si>
  <si>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</si>
  <si>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</si>
  <si>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</si>
  <si>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</si>
  <si>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</si>
  <si>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</si>
  <si>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</si>
  <si>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</si>
  <si>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</si>
  <si>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</si>
  <si>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</si>
  <si>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</si>
  <si>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</si>
  <si>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</si>
  <si>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</si>
  <si>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</si>
  <si>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</si>
  <si>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</si>
  <si>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</si>
  <si>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</si>
  <si>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</si>
  <si>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</si>
  <si>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</si>
  <si>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</si>
  <si>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</si>
  <si>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</si>
  <si>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</si>
  <si>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</si>
  <si>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</si>
  <si>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</si>
  <si>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</si>
  <si>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</si>
  <si>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</si>
  <si>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</si>
  <si>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</si>
  <si>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</si>
  <si>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</si>
  <si>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</si>
  <si>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</si>
  <si>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</si>
  <si>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</si>
  <si>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</si>
  <si>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</si>
  <si>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</si>
  <si>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</si>
  <si>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</si>
  <si>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</si>
  <si>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</si>
  <si>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</si>
  <si>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</si>
  <si>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</si>
  <si>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</si>
  <si>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</si>
  <si>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</si>
  <si>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</si>
  <si>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</si>
  <si>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</si>
  <si>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</si>
  <si>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</si>
  <si>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</si>
  <si>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</si>
  <si>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</si>
  <si>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</si>
  <si>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</si>
  <si>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</si>
  <si>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</si>
  <si>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</si>
  <si>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</si>
  <si>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</si>
  <si>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</si>
  <si>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</si>
  <si>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</si>
  <si>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</si>
  <si>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</si>
  <si>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</si>
  <si>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</si>
  <si>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</si>
  <si>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</si>
  <si>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</si>
  <si>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</si>
  <si>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</si>
  <si>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</si>
  <si>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</si>
  <si>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</si>
  <si>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</si>
  <si>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</si>
  <si>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</si>
  <si>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</si>
  <si>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</si>
  <si>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</si>
  <si>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</si>
  <si>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</si>
  <si>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</si>
  <si>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</si>
  <si>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</si>
  <si>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</si>
  <si>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</si>
  <si>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</si>
  <si>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</si>
  <si>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</si>
  <si>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</si>
  <si>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</si>
  <si>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</si>
  <si>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</si>
  <si>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</si>
  <si>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</si>
  <si>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</si>
  <si>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</si>
  <si>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</si>
  <si>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</si>
  <si>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</si>
  <si>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</si>
  <si>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</si>
  <si>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</si>
  <si>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</si>
  <si>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</si>
  <si>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</si>
  <si>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</si>
  <si>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</si>
  <si>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</si>
  <si>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</si>
  <si>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</si>
  <si>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</si>
  <si>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</si>
  <si>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</si>
  <si>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</si>
  <si>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</si>
  <si>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</si>
  <si>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</si>
  <si>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</si>
  <si>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</si>
  <si>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</si>
  <si>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</si>
  <si>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</si>
  <si>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</si>
  <si>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</si>
  <si>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</si>
  <si>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</si>
  <si>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</si>
  <si>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</si>
  <si>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</si>
  <si>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</si>
  <si>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</si>
  <si>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</si>
  <si>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</si>
  <si>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</si>
  <si>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</si>
  <si>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</si>
  <si>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</si>
  <si>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</si>
  <si>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</si>
  <si>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</si>
  <si>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</si>
  <si>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</si>
  <si>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</si>
  <si>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</si>
  <si>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</si>
  <si>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</si>
  <si>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</si>
  <si>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</si>
  <si>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</si>
  <si>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</si>
  <si>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</si>
  <si>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</si>
  <si>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</si>
  <si>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</si>
  <si>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</si>
  <si>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</si>
  <si>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</si>
  <si>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</si>
  <si>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</si>
  <si>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</si>
  <si>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</si>
  <si>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</si>
  <si>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</si>
  <si>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</si>
  <si>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</si>
  <si>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</si>
  <si>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</si>
  <si>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</si>
  <si>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</si>
  <si>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</si>
  <si>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</si>
  <si>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</si>
  <si>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</si>
  <si>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</si>
  <si>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</si>
  <si>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</si>
  <si>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</si>
  <si>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</si>
  <si>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</si>
  <si>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</si>
  <si>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</si>
  <si>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</si>
  <si>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</si>
  <si>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</si>
  <si>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</si>
  <si>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</si>
  <si>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</si>
  <si>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</si>
  <si>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</si>
  <si>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</si>
  <si>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</si>
  <si>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</si>
  <si>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</si>
  <si>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</si>
  <si>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</si>
  <si>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</si>
  <si>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</si>
  <si>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</si>
  <si>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</si>
  <si>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</si>
  <si>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</si>
  <si>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</si>
  <si>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</si>
  <si>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</si>
  <si>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</si>
  <si>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</si>
  <si>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</si>
  <si>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</si>
  <si>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</si>
  <si>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</si>
  <si>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</si>
  <si>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</si>
  <si>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</si>
  <si>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</si>
  <si>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</si>
  <si>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</si>
  <si>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</si>
  <si>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</si>
  <si>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</si>
  <si>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</si>
  <si>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</si>
  <si>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</si>
  <si>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</si>
  <si>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</si>
  <si>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</si>
  <si>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</si>
  <si>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</si>
  <si>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</si>
  <si>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</si>
  <si>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</si>
  <si>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</si>
  <si>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</si>
  <si>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</si>
  <si>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</si>
  <si>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</si>
  <si>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</si>
  <si>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</si>
  <si>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</si>
  <si>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</si>
  <si>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</si>
  <si>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</si>
  <si>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</si>
  <si>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</si>
  <si>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</si>
  <si>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</si>
  <si>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</si>
  <si>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</si>
  <si>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</si>
  <si>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</si>
  <si>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</si>
  <si>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</si>
  <si>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</si>
  <si>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</si>
  <si>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</si>
  <si>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</si>
  <si>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</si>
  <si>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</si>
  <si>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</si>
  <si>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</si>
  <si>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</si>
  <si>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</si>
  <si>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</si>
  <si>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</si>
  <si>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</si>
  <si>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</si>
  <si>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</si>
  <si>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</si>
  <si>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</si>
  <si>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</si>
  <si>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</si>
  <si>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</si>
  <si>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</si>
  <si>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</si>
  <si>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</si>
  <si>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</si>
  <si>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</si>
  <si>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</si>
  <si>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</si>
  <si>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</si>
  <si>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</si>
  <si>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</si>
  <si>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</si>
  <si>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</si>
  <si>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</si>
  <si>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</si>
  <si>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</si>
  <si>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</si>
  <si>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</si>
  <si>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</si>
  <si>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</si>
  <si>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</si>
  <si>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</si>
  <si>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</si>
  <si>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</si>
  <si>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</si>
  <si>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</si>
  <si>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</si>
  <si>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</si>
  <si>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</si>
  <si>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</si>
  <si>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</si>
  <si>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</si>
  <si>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</si>
  <si>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</si>
  <si>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</si>
  <si>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</si>
  <si>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</si>
  <si>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</si>
  <si>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</si>
  <si>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</si>
  <si>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</si>
  <si>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</si>
  <si>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</si>
  <si>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</si>
  <si>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</si>
  <si>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</si>
  <si>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</si>
  <si>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</si>
  <si>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</si>
  <si>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</si>
  <si>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</si>
  <si>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</si>
  <si>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</si>
  <si>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</si>
  <si>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</si>
  <si>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</si>
  <si>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</si>
  <si>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</si>
  <si>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</si>
  <si>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</si>
  <si>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</si>
  <si>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</si>
  <si>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</si>
  <si>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</si>
  <si>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</si>
  <si>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</si>
  <si>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</si>
  <si>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</si>
  <si>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</si>
  <si>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</si>
  <si>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</si>
  <si>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</si>
  <si>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</si>
  <si>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</si>
  <si>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</si>
  <si>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</si>
  <si>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</si>
  <si>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</si>
  <si>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</si>
  <si>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</si>
  <si>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</si>
  <si>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</si>
  <si>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</si>
  <si>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</si>
  <si>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</si>
  <si>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</si>
  <si>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</si>
  <si>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</si>
  <si>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</si>
  <si>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</si>
  <si>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</si>
  <si>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</si>
  <si>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</si>
  <si>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</si>
  <si>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</si>
  <si>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</si>
  <si>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</si>
  <si>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</si>
  <si>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</si>
  <si>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</si>
  <si>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</si>
  <si>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</si>
  <si>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</si>
  <si>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</si>
  <si>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</si>
  <si>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</si>
  <si>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</si>
  <si>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</si>
  <si>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</si>
  <si>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</si>
  <si>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</si>
  <si>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</si>
  <si>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</si>
  <si>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</si>
  <si>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</si>
  <si>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</si>
  <si>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</si>
  <si>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</si>
  <si>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</si>
  <si>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</si>
  <si>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</si>
  <si>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</si>
  <si>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</si>
  <si>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</si>
  <si>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</si>
  <si>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</si>
  <si>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</si>
  <si>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</si>
  <si>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</si>
  <si>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</si>
  <si>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</si>
  <si>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</si>
  <si>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</si>
  <si>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</si>
  <si>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</si>
  <si>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</si>
  <si>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</si>
  <si>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</si>
  <si>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</si>
  <si>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</si>
  <si>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</si>
  <si>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</si>
  <si>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</si>
  <si>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</si>
  <si>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</si>
  <si>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</si>
  <si>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</si>
  <si>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</si>
  <si>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</si>
  <si>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</si>
  <si>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</si>
  <si>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</si>
  <si>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</si>
  <si>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</si>
  <si>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</si>
  <si>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</si>
  <si>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</si>
  <si>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</si>
  <si>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</si>
  <si>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</si>
  <si>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</si>
  <si>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</si>
  <si>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</si>
  <si>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</si>
  <si>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</si>
  <si>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</si>
  <si>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</si>
  <si>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</si>
  <si>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</si>
  <si>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</si>
  <si>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</si>
  <si>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</si>
  <si>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</si>
  <si>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</si>
  <si>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</si>
  <si>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</si>
  <si>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</si>
  <si>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</si>
  <si>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</si>
  <si>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</si>
  <si>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</si>
  <si>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</si>
  <si>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</si>
  <si>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</si>
  <si>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</si>
  <si>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</si>
  <si>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</si>
  <si>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</si>
  <si>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</si>
  <si>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</si>
  <si>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</si>
  <si>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</si>
  <si>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</si>
  <si>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</si>
  <si>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</si>
  <si>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</si>
  <si>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</si>
  <si>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</si>
  <si>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</si>
  <si>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</si>
  <si>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</si>
  <si>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</si>
  <si>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</si>
  <si>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</si>
  <si>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</si>
  <si>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</si>
  <si>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</si>
  <si>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</si>
  <si>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</si>
  <si>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</si>
  <si>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</si>
  <si>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</si>
  <si>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</si>
  <si>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</si>
  <si>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</si>
  <si>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</si>
  <si>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</si>
  <si>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</si>
  <si>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</si>
  <si>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</si>
  <si>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</si>
  <si>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</si>
  <si>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</si>
  <si>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</si>
  <si>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</si>
  <si>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</si>
  <si>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</si>
  <si>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</si>
  <si>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</si>
  <si>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</si>
  <si>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</si>
  <si>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</si>
  <si>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</si>
  <si>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</si>
  <si>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</si>
  <si>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</si>
  <si>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</si>
  <si>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</si>
  <si>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</si>
  <si>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</si>
  <si>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</si>
  <si>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</si>
  <si>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</si>
  <si>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</si>
  <si>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</si>
  <si>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</si>
  <si>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</si>
  <si>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</si>
  <si>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</si>
  <si>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</si>
  <si>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</si>
  <si>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</si>
  <si>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</si>
  <si>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</si>
  <si>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</si>
  <si>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</si>
  <si>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</si>
  <si>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</si>
  <si>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</si>
  <si>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</si>
  <si>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</si>
  <si>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</si>
  <si>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</si>
  <si>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</si>
  <si>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</si>
  <si>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</si>
  <si>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</si>
  <si>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</si>
  <si>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</si>
  <si>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</si>
  <si>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</si>
  <si>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</si>
  <si>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</si>
  <si>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</si>
  <si>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</si>
  <si>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</si>
  <si>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</si>
  <si>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</si>
  <si>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</si>
  <si>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</si>
  <si>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</si>
  <si>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</si>
  <si>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</si>
  <si>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</si>
  <si>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</si>
  <si>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</si>
  <si>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</si>
  <si>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</si>
  <si>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</si>
  <si>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</si>
  <si>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</si>
  <si>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</si>
  <si>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</si>
  <si>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</si>
  <si>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</si>
  <si>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</si>
  <si>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</si>
  <si>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</si>
  <si>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</si>
  <si>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</si>
  <si>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</si>
  <si>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</si>
  <si>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</si>
  <si>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</si>
  <si>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</si>
  <si>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</si>
  <si>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</si>
  <si>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</si>
  <si>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</si>
  <si>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</si>
  <si>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</si>
  <si>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</si>
  <si>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</si>
  <si>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</si>
  <si>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</si>
  <si>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</si>
  <si>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</si>
  <si>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</si>
  <si>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</si>
  <si>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</si>
  <si>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</si>
  <si>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</si>
  <si>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</si>
  <si>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</si>
  <si>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</si>
  <si>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</si>
  <si>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</si>
  <si>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</si>
  <si>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</si>
  <si>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</si>
  <si>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</si>
  <si>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</si>
  <si>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</si>
  <si>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</si>
  <si>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</si>
  <si>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</si>
  <si>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</si>
  <si>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</si>
  <si>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</si>
  <si>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</si>
  <si>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</si>
  <si>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</si>
  <si>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</si>
  <si>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</si>
  <si>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</si>
  <si>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</si>
  <si>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</si>
  <si>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</si>
  <si>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</si>
  <si>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</si>
  <si>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</si>
  <si>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</si>
  <si>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</si>
  <si>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</si>
  <si>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</si>
  <si>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</si>
  <si>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</si>
  <si>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</si>
  <si>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</si>
  <si>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</si>
  <si>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</si>
  <si>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</si>
  <si>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</si>
  <si>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</si>
  <si>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</si>
  <si>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</si>
  <si>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</si>
  <si>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</si>
  <si>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</si>
  <si>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</si>
  <si>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</si>
  <si>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</si>
  <si>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</si>
  <si>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</si>
  <si>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</si>
  <si>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</si>
  <si>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</si>
  <si>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</si>
  <si>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</si>
  <si>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</si>
  <si>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</si>
  <si>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</si>
  <si>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</si>
  <si>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</si>
  <si>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</si>
  <si>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</si>
  <si>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</si>
  <si>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</si>
  <si>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</si>
  <si>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</si>
  <si>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</si>
  <si>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</si>
  <si>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</si>
  <si>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</si>
  <si>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</si>
  <si>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</si>
  <si>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</si>
  <si>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</si>
  <si>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</si>
  <si>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</si>
  <si>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</si>
  <si>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</si>
  <si>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</si>
  <si>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</si>
  <si>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</si>
  <si>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</si>
  <si>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</si>
  <si>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</si>
  <si>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</si>
  <si>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</si>
  <si>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</si>
  <si>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</si>
  <si>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</si>
  <si>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</si>
  <si>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</si>
  <si>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</si>
  <si>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</si>
  <si>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</si>
  <si>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</si>
  <si>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</si>
  <si>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</si>
  <si>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</si>
  <si>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</si>
  <si>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</si>
  <si>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</si>
  <si>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</si>
  <si>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</si>
  <si>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</si>
  <si>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</si>
  <si>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</si>
  <si>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</si>
  <si>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</si>
  <si>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</si>
  <si>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</si>
  <si>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</si>
  <si>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</si>
  <si>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</si>
  <si>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</si>
  <si>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</si>
  <si>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</si>
  <si>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</si>
  <si>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</si>
  <si>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</si>
  <si>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</si>
  <si>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</si>
  <si>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</si>
  <si>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</si>
  <si>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</si>
  <si>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</si>
  <si>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</si>
  <si>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</si>
  <si>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</si>
  <si>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</si>
  <si>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</si>
  <si>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</si>
  <si>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</si>
  <si>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</si>
  <si>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</si>
  <si>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</si>
  <si>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</si>
  <si>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</si>
  <si>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</si>
  <si>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</si>
  <si>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</si>
  <si>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</si>
  <si>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</si>
  <si>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</si>
  <si>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</si>
  <si>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</si>
  <si>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</si>
  <si>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</si>
  <si>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</si>
  <si>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</si>
  <si>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</si>
  <si>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</si>
  <si>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</si>
  <si>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</si>
  <si>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</si>
  <si>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</si>
  <si>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</si>
  <si>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</si>
  <si>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</si>
  <si>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</si>
  <si>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</si>
  <si>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</si>
  <si>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</si>
  <si>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</si>
  <si>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</si>
  <si>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</si>
  <si>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</si>
  <si>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</si>
  <si>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</si>
  <si>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</si>
  <si>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</si>
  <si>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</si>
  <si>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</si>
  <si>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</si>
  <si>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</si>
  <si>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</si>
  <si>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</si>
  <si>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</si>
  <si>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</si>
  <si>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</si>
  <si>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</si>
  <si>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</si>
  <si>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</si>
  <si>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</si>
  <si>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</si>
  <si>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</si>
  <si>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</si>
  <si>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</si>
  <si>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</si>
  <si>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</si>
  <si>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</si>
  <si>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</si>
  <si>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</si>
  <si>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</si>
  <si>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</si>
  <si>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</si>
  <si>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</si>
  <si>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</si>
  <si>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</si>
  <si>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</si>
  <si>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</si>
  <si>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</si>
  <si>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</si>
  <si>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</si>
  <si>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</si>
  <si>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</si>
  <si>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</si>
  <si>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</si>
  <si>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</si>
  <si>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</si>
  <si>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</si>
  <si>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</si>
  <si>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</si>
  <si>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</si>
  <si>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</si>
  <si>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</si>
  <si>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</si>
  <si>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</si>
  <si>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</si>
  <si>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</si>
  <si>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</si>
  <si>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</si>
  <si>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</si>
  <si>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</si>
  <si>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</si>
  <si>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</si>
  <si>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</si>
  <si>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</si>
  <si>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</si>
  <si>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</si>
  <si>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</si>
  <si>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</si>
  <si>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</si>
  <si>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</si>
  <si>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</si>
  <si>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</si>
  <si>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</si>
  <si>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</si>
  <si>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</si>
  <si>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</si>
  <si>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</si>
  <si>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</si>
  <si>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</si>
  <si>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</si>
  <si>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</si>
  <si>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</si>
  <si>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</si>
  <si>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</si>
  <si>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</si>
  <si>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</si>
  <si>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</si>
  <si>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</si>
  <si>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</si>
  <si>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</si>
  <si>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</si>
  <si>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</si>
  <si>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</si>
  <si>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</si>
  <si>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</si>
  <si>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</si>
  <si>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</si>
  <si>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</si>
  <si>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</si>
  <si>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</si>
  <si>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</si>
  <si>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</si>
  <si>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</si>
  <si>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</si>
  <si>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</si>
  <si>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</si>
  <si>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</si>
  <si>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</si>
  <si>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</si>
  <si>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</si>
  <si>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</si>
  <si>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</si>
  <si>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</si>
  <si>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</si>
  <si>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</si>
  <si>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</si>
  <si>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</si>
  <si>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</si>
  <si>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</si>
  <si>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</si>
  <si>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</si>
  <si>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</si>
  <si>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</si>
  <si>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</si>
  <si>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</si>
  <si>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</si>
  <si>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</si>
  <si>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</si>
  <si>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</si>
  <si>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</si>
  <si>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</si>
  <si>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</si>
  <si>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</si>
  <si>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</si>
  <si>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</si>
  <si>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</si>
  <si>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</si>
  <si>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</si>
  <si>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</si>
  <si>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</si>
  <si>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</si>
  <si>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</si>
  <si>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</si>
  <si>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</si>
  <si>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</si>
  <si>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</si>
  <si>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</si>
  <si>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</si>
  <si>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</si>
  <si>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</si>
  <si>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</si>
  <si>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</si>
  <si>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</si>
  <si>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</si>
  <si>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</si>
  <si>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</si>
  <si>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</si>
  <si>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</si>
  <si>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</si>
  <si>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</si>
  <si>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</si>
  <si>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</si>
  <si>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</si>
  <si>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</si>
  <si>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</si>
  <si>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</si>
  <si>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</si>
  <si>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</si>
  <si>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</si>
  <si>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</si>
  <si>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</si>
  <si>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</si>
  <si>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</si>
  <si>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</si>
  <si>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</si>
  <si>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</si>
  <si>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</si>
  <si>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</si>
  <si>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</si>
  <si>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</si>
  <si>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</si>
  <si>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</si>
  <si>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</si>
  <si>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</si>
  <si>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</si>
  <si>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</si>
  <si>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</si>
  <si>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</si>
  <si>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</si>
  <si>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</si>
  <si>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</si>
  <si>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</si>
  <si>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</si>
  <si>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</si>
  <si>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</si>
  <si>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</si>
  <si>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</si>
  <si>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</si>
  <si>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</si>
  <si>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</si>
  <si>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</si>
  <si>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</si>
  <si>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</si>
  <si>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</si>
  <si>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</si>
  <si>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</si>
  <si>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</si>
  <si>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</si>
  <si>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</si>
  <si>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</si>
  <si>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</si>
  <si>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</si>
  <si>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</si>
  <si>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</si>
  <si>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</si>
  <si>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</si>
  <si>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</si>
  <si>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</si>
  <si>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</si>
  <si>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</si>
  <si>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</si>
  <si>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</si>
  <si>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</si>
  <si>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</si>
  <si>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</si>
  <si>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</si>
  <si>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</si>
  <si>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</si>
  <si>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</si>
  <si>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</si>
  <si>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</si>
  <si>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</si>
  <si>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</si>
  <si>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</si>
  <si>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</si>
  <si>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</si>
  <si>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</si>
  <si>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</si>
  <si>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</si>
  <si>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</si>
  <si>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</si>
  <si>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</si>
  <si>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</si>
  <si>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</si>
  <si>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</si>
  <si>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</si>
  <si>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</si>
  <si>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</si>
  <si>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</si>
  <si>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</si>
  <si>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</si>
  <si>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</si>
  <si>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</si>
  <si>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</si>
  <si>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</si>
  <si>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</si>
  <si>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</si>
  <si>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</si>
  <si>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</si>
  <si>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</si>
  <si>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</si>
  <si>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</si>
  <si>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</si>
  <si>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</si>
  <si>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</si>
  <si>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</si>
  <si>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</si>
  <si>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</si>
  <si>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</si>
  <si>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</si>
  <si>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</si>
  <si>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</si>
  <si>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</si>
  <si>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</si>
  <si>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</si>
  <si>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</si>
  <si>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</si>
  <si>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</si>
  <si>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</si>
  <si>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</si>
  <si>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</si>
  <si>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</si>
  <si>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</si>
  <si>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</si>
  <si>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</si>
  <si>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</si>
  <si>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</si>
  <si>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</si>
  <si>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</si>
  <si>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</si>
  <si>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</si>
  <si>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</si>
  <si>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</si>
  <si>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</si>
  <si>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</si>
  <si>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</si>
  <si>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</si>
  <si>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</si>
  <si>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</si>
  <si>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</si>
  <si>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</si>
  <si>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</si>
  <si>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</si>
  <si>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</si>
  <si>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</si>
  <si>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</si>
  <si>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</si>
  <si>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</si>
  <si>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</si>
  <si>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</si>
  <si>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</si>
  <si>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</si>
  <si>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</si>
  <si>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</si>
  <si>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</si>
  <si>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</si>
  <si>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</si>
  <si>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</si>
  <si>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</si>
  <si>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</si>
  <si>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</si>
  <si>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</si>
  <si>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</si>
  <si>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</si>
  <si>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</si>
  <si>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</si>
  <si>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</si>
  <si>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</si>
  <si>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</si>
  <si>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</si>
  <si>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</si>
  <si>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</si>
  <si>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</si>
  <si>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</si>
  <si>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</si>
  <si>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</si>
  <si>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</si>
  <si>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</si>
  <si>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</si>
  <si>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</si>
  <si>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</si>
  <si>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</si>
  <si>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</si>
  <si>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</si>
  <si>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</si>
  <si>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</si>
  <si>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</si>
  <si>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</si>
  <si>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</si>
  <si>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</si>
  <si>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</si>
  <si>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</si>
  <si>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</si>
  <si>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</si>
  <si>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</si>
  <si>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</si>
  <si>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</si>
  <si>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</si>
  <si>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</si>
  <si>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</si>
  <si>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</si>
  <si>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</si>
  <si>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</si>
  <si>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</si>
  <si>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</si>
  <si>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</si>
  <si>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</si>
  <si>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</si>
  <si>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</si>
  <si>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</si>
  <si>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</si>
  <si>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</si>
  <si>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</si>
  <si>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</si>
  <si>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</si>
  <si>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</si>
  <si>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</si>
  <si>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</si>
  <si>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</si>
  <si>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</si>
  <si>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</si>
  <si>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</si>
  <si>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</si>
  <si>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</si>
  <si>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</si>
  <si>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</si>
  <si>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</si>
  <si>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</si>
  <si>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</si>
  <si>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</si>
  <si>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</si>
  <si>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</si>
  <si>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</si>
  <si>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</si>
  <si>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</si>
  <si>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</si>
  <si>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</si>
  <si>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</si>
  <si>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</si>
  <si>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</si>
  <si>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</si>
  <si>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</si>
  <si>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</si>
  <si>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</si>
  <si>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</si>
  <si>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</si>
  <si>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</si>
  <si>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</si>
  <si>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</si>
  <si>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</si>
  <si>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</si>
  <si>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</si>
  <si>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</si>
  <si>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</si>
  <si>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</si>
  <si>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</si>
  <si>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</si>
  <si>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</si>
  <si>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</si>
  <si>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</si>
  <si>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</si>
  <si>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</si>
  <si>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</si>
  <si>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</si>
  <si>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</si>
  <si>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</si>
  <si>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</si>
  <si>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</si>
  <si>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</si>
  <si>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</si>
  <si>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</si>
  <si>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</si>
  <si>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</si>
  <si>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</si>
  <si>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</si>
  <si>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</si>
  <si>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</si>
  <si>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</si>
  <si>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</si>
  <si>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</si>
  <si>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</si>
  <si>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</si>
  <si>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</si>
  <si>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</si>
  <si>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</si>
  <si>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</si>
  <si>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</si>
  <si>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</si>
  <si>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</si>
  <si>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</si>
  <si>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</si>
  <si>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</si>
  <si>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</si>
  <si>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</si>
  <si>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</si>
  <si>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</si>
  <si>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</si>
  <si>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</si>
  <si>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</si>
  <si>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</si>
  <si>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</si>
  <si>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</si>
  <si>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</si>
  <si>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</si>
  <si>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</si>
  <si>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</si>
  <si>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</si>
  <si>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</si>
  <si>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</si>
  <si>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</si>
  <si>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</si>
  <si>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</si>
  <si>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</si>
  <si>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</si>
  <si>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</si>
  <si>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</si>
  <si>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</si>
  <si>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</si>
  <si>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</si>
  <si>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</si>
  <si>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</si>
  <si>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</si>
  <si>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</si>
  <si>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</si>
  <si>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</si>
  <si>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</si>
  <si>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</si>
  <si>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</si>
  <si>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</si>
  <si>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</si>
  <si>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</si>
  <si>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</si>
  <si>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</si>
  <si>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</si>
  <si>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</si>
  <si>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</si>
  <si>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</si>
  <si>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</si>
  <si>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</si>
  <si>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</si>
  <si>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</si>
  <si>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</si>
  <si>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</si>
  <si>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</si>
  <si>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</si>
  <si>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</si>
  <si>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</si>
  <si>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</si>
  <si>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</si>
  <si>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</si>
  <si>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</si>
  <si>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</si>
  <si>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</si>
  <si>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</si>
  <si>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</si>
  <si>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</si>
  <si>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</si>
  <si>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</si>
  <si>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</si>
  <si>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</si>
  <si>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</si>
  <si>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</si>
  <si>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</si>
  <si>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</si>
  <si>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</si>
  <si>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</si>
  <si>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</si>
  <si>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</si>
  <si>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</si>
  <si>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</si>
  <si>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</si>
  <si>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</si>
  <si>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</si>
  <si>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</si>
  <si>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</si>
  <si>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</si>
  <si>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</si>
  <si>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</si>
  <si>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</si>
  <si>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</si>
  <si>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</si>
  <si>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</si>
  <si>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</si>
  <si>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</si>
  <si>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</si>
  <si>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</si>
  <si>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</si>
  <si>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</si>
  <si>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</si>
  <si>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</si>
  <si>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</si>
  <si>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</si>
  <si>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</si>
  <si>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</si>
  <si>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</si>
  <si>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</si>
  <si>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</si>
  <si>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</si>
  <si>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</si>
  <si>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</si>
  <si>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</si>
  <si>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</si>
  <si>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</si>
  <si>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</si>
  <si>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</si>
  <si>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</si>
  <si>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</si>
  <si>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</si>
  <si>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</si>
  <si>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</si>
  <si>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</si>
  <si>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</si>
  <si>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</si>
  <si>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</si>
  <si>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</si>
  <si>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</si>
  <si>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</si>
  <si>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</si>
  <si>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</si>
  <si>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</si>
  <si>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</si>
  <si>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</si>
  <si>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</si>
  <si>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</si>
  <si>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</si>
  <si>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</si>
  <si>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</si>
  <si>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</si>
  <si>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</si>
  <si>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</si>
  <si>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</si>
  <si>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</si>
  <si>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</si>
  <si>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</si>
  <si>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</si>
  <si>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</si>
  <si>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</si>
  <si>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</si>
  <si>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</si>
  <si>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</si>
  <si>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</si>
  <si>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</si>
  <si>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</si>
  <si>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</si>
  <si>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</si>
  <si>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</si>
  <si>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</si>
  <si>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</si>
  <si>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</si>
  <si>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</si>
  <si>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</si>
  <si>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</si>
  <si>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</si>
  <si>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</si>
  <si>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</si>
  <si>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</si>
  <si>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</si>
  <si>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</si>
  <si>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</si>
  <si>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</si>
  <si>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</si>
  <si>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</si>
  <si>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</si>
  <si>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</si>
  <si>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</si>
  <si>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</si>
  <si>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</si>
  <si>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</si>
  <si>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</si>
  <si>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</si>
  <si>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</si>
  <si>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</si>
  <si>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</si>
  <si>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</si>
  <si>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</si>
  <si>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</si>
  <si>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</si>
  <si>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</si>
  <si>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</si>
  <si>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</si>
  <si>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</si>
  <si>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</si>
  <si>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</si>
  <si>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</si>
  <si>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</si>
  <si>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</si>
  <si>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</si>
  <si>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</si>
  <si>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</si>
  <si>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</si>
  <si>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</si>
  <si>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</si>
  <si>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</si>
  <si>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</si>
  <si>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</si>
  <si>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</si>
  <si>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</si>
  <si>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</si>
  <si>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</si>
  <si>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</si>
  <si>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</si>
  <si>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</si>
  <si>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</si>
  <si>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</si>
  <si>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</si>
  <si>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</si>
  <si>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</si>
  <si>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</si>
  <si>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</si>
  <si>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</si>
  <si>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</si>
  <si>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</si>
  <si>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</si>
  <si>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</si>
  <si>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</si>
  <si>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</si>
  <si>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</si>
  <si>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</si>
  <si>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</si>
  <si>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</si>
  <si>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</si>
  <si>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</si>
  <si>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</si>
  <si>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</si>
  <si>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</si>
  <si>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</si>
  <si>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</si>
  <si>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</si>
  <si>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</si>
  <si>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</si>
  <si>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</si>
  <si>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</si>
  <si>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</si>
  <si>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</si>
  <si>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</si>
  <si>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</si>
  <si>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</si>
  <si>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</si>
  <si>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</si>
  <si>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</si>
  <si>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</si>
  <si>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</si>
  <si>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</si>
  <si>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</si>
  <si>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</si>
  <si>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</si>
  <si>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</si>
  <si>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</si>
  <si>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</si>
  <si>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</si>
  <si>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</si>
  <si>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</si>
  <si>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</si>
  <si>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</si>
  <si>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</si>
  <si>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</si>
  <si>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</si>
  <si>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</si>
  <si>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</si>
  <si>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</si>
  <si>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</si>
  <si>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</si>
  <si>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</si>
  <si>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</si>
  <si>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</si>
  <si>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</si>
  <si>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</si>
  <si>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</si>
  <si>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</si>
  <si>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</si>
  <si>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</si>
  <si>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</si>
  <si>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</si>
  <si>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</si>
  <si>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</si>
  <si>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</si>
  <si>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</si>
  <si>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</si>
  <si>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</si>
  <si>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</si>
  <si>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</si>
  <si>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</si>
  <si>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</si>
  <si>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</si>
  <si>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</si>
  <si>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</si>
  <si>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</si>
  <si>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</si>
  <si>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</si>
  <si>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</si>
  <si>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</si>
  <si>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</si>
  <si>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</si>
  <si>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</si>
  <si>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</si>
  <si>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</si>
  <si>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</si>
  <si>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</si>
  <si>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</si>
  <si>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</si>
  <si>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</si>
  <si>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</si>
  <si>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</si>
  <si>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</si>
  <si>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</si>
  <si>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</si>
  <si>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</si>
  <si>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</si>
  <si>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</si>
  <si>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</si>
  <si>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</si>
  <si>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</si>
  <si>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</si>
  <si>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</si>
  <si>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</si>
  <si>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</si>
  <si>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</si>
  <si>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</si>
  <si>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</si>
  <si>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</si>
  <si>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</si>
  <si>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</si>
  <si>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</si>
  <si>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</si>
  <si>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</si>
  <si>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</si>
  <si>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</si>
  <si>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</si>
  <si>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</si>
  <si>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</si>
  <si>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</si>
  <si>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</si>
  <si>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</si>
  <si>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</si>
  <si>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</si>
  <si>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</si>
  <si>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</si>
  <si>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</si>
  <si>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</si>
  <si>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</si>
  <si>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</si>
  <si>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</si>
  <si>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</si>
  <si>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</si>
  <si>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</si>
  <si>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</si>
  <si>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</si>
  <si>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</si>
  <si>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</si>
  <si>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</si>
  <si>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</si>
  <si>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</si>
  <si>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</si>
  <si>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</si>
  <si>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</si>
  <si>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</si>
  <si>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</si>
  <si>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</si>
  <si>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</si>
  <si>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</si>
  <si>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</si>
  <si>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</si>
  <si>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</si>
  <si>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</si>
  <si>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</si>
  <si>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</si>
  <si>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</si>
  <si>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</si>
  <si>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</si>
  <si>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</si>
  <si>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</si>
  <si>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</si>
  <si>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</si>
  <si>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</si>
  <si>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</si>
  <si>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</si>
  <si>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</si>
  <si>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</si>
  <si>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</si>
  <si>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</si>
  <si>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</si>
  <si>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</si>
  <si>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</si>
  <si>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</si>
  <si>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</si>
  <si>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</si>
  <si>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</si>
  <si>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</si>
  <si>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</si>
  <si>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</si>
  <si>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</si>
  <si>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</si>
  <si>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</si>
  <si>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</si>
  <si>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</si>
  <si>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</si>
  <si>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</si>
  <si>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</si>
  <si>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</si>
  <si>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</si>
  <si>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</si>
  <si>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</si>
  <si>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</si>
  <si>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</si>
  <si>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</si>
  <si>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</si>
  <si>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</si>
  <si>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</si>
  <si>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</si>
  <si>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</si>
  <si>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</si>
  <si>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</si>
  <si>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</si>
  <si>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</si>
  <si>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</si>
  <si>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</si>
  <si>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</si>
  <si>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</si>
  <si>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</si>
  <si>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</si>
  <si>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</si>
  <si>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</si>
  <si>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</si>
  <si>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</si>
  <si>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</si>
  <si>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</si>
  <si>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</si>
  <si>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</si>
  <si>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</si>
  <si>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</si>
  <si>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</si>
  <si>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</si>
  <si>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</si>
  <si>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</si>
  <si>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</si>
  <si>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</si>
  <si>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</si>
  <si>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</si>
  <si>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</si>
  <si>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</si>
  <si>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</si>
  <si>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</si>
  <si>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</si>
  <si>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</si>
  <si>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</si>
  <si>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</si>
  <si>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</si>
  <si>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</si>
  <si>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</si>
  <si>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</si>
  <si>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</si>
  <si>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</si>
  <si>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</si>
  <si>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</si>
  <si>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</si>
  <si>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</si>
  <si>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</si>
  <si>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</si>
  <si>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</si>
  <si>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</si>
  <si>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</si>
  <si>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</si>
  <si>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</si>
  <si>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</si>
  <si>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</si>
  <si>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</si>
  <si>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</si>
  <si>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</si>
  <si>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</si>
  <si>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</si>
  <si>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</si>
  <si>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</si>
  <si>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</si>
  <si>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</si>
  <si>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</si>
  <si>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</si>
  <si>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</si>
  <si>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</si>
  <si>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</si>
  <si>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</si>
  <si>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</si>
  <si>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</si>
  <si>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</si>
  <si>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</si>
  <si>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</si>
  <si>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</si>
  <si>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</si>
  <si>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</si>
  <si>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</si>
  <si>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</si>
  <si>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</si>
  <si>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</si>
  <si>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</si>
  <si>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</si>
  <si>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</si>
  <si>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</si>
  <si>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</si>
  <si>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</si>
  <si>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</si>
  <si>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</si>
  <si>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</si>
  <si>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</si>
  <si>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</si>
  <si>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</si>
  <si>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</si>
  <si>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</si>
  <si>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</si>
  <si>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</si>
  <si>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</si>
  <si>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</si>
  <si>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</si>
  <si>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</si>
  <si>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</si>
  <si>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</si>
  <si>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</si>
  <si>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</si>
  <si>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</si>
  <si>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</si>
  <si>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</si>
  <si>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</si>
  <si>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</si>
  <si>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</si>
  <si>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</si>
  <si>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</si>
  <si>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</si>
  <si>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</si>
  <si>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</si>
  <si>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</si>
  <si>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</si>
  <si>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</si>
  <si>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</si>
  <si>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</si>
  <si>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</si>
  <si>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</si>
  <si>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</si>
  <si>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</si>
  <si>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</si>
  <si>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</si>
  <si>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</si>
  <si>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</si>
  <si>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</si>
  <si>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</si>
  <si>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</si>
  <si>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</si>
  <si>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</si>
  <si>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</si>
  <si>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</si>
  <si>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</si>
  <si>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</si>
  <si>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</si>
  <si>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</si>
  <si>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</si>
  <si>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</si>
  <si>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</si>
  <si>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</si>
  <si>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</si>
  <si>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</si>
  <si>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</si>
  <si>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</si>
  <si>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</si>
  <si>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</si>
  <si>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</si>
  <si>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</si>
  <si>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</si>
  <si>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</si>
  <si>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</si>
  <si>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</si>
  <si>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</si>
  <si>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</si>
  <si>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</si>
  <si>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</si>
  <si>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</si>
  <si>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</si>
  <si>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</si>
  <si>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</si>
  <si>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</si>
  <si>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</si>
  <si>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</si>
  <si>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</si>
  <si>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</si>
  <si>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</si>
  <si>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</si>
  <si>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</si>
  <si>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</si>
  <si>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</si>
  <si>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</si>
  <si>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</si>
  <si>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</si>
  <si>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</si>
  <si>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</si>
  <si>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</si>
  <si>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</si>
  <si>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</si>
  <si>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</si>
  <si>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</si>
  <si>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</si>
  <si>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</si>
  <si>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</si>
  <si>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</si>
  <si>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</si>
  <si>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</si>
  <si>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</si>
  <si>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</si>
  <si>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</si>
  <si>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</si>
  <si>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</si>
  <si>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</si>
  <si>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</si>
  <si>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</si>
  <si>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</si>
  <si>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</si>
  <si>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</si>
  <si>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</si>
  <si>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</si>
  <si>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</si>
  <si>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</si>
  <si>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</si>
  <si>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</si>
  <si>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</si>
  <si>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</si>
  <si>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</si>
  <si>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</si>
  <si>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</si>
  <si>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</si>
  <si>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</si>
  <si>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</si>
  <si>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</si>
  <si>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</si>
  <si>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</si>
  <si>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</si>
  <si>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</si>
  <si>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</si>
  <si>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</si>
  <si>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</si>
  <si>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</si>
  <si>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</si>
  <si>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</si>
  <si>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</si>
  <si>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</si>
  <si>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</si>
  <si>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</si>
  <si>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</si>
  <si>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</si>
  <si>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</si>
  <si>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</si>
  <si>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</si>
  <si>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</si>
  <si>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</si>
  <si>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</si>
  <si>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</si>
  <si>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</si>
  <si>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</si>
  <si>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</si>
  <si>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</si>
  <si>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</si>
  <si>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</si>
  <si>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</si>
  <si>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</si>
  <si>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</si>
  <si>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</si>
  <si>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</si>
  <si>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</si>
  <si>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</si>
  <si>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</si>
  <si>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</si>
  <si>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</si>
  <si>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</si>
  <si>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</si>
  <si>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</si>
  <si>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</si>
  <si>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</si>
  <si>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</si>
  <si>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</si>
  <si>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</si>
  <si>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</si>
  <si>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</si>
  <si>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</si>
  <si>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</si>
  <si>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</si>
  <si>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</si>
  <si>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</si>
  <si>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</si>
  <si>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</si>
  <si>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</si>
  <si>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</si>
  <si>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</si>
  <si>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</si>
  <si>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</si>
  <si>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</si>
  <si>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</si>
  <si>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</si>
  <si>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</si>
  <si>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</si>
  <si>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</si>
  <si>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</si>
  <si>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</si>
  <si>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</si>
  <si>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</si>
  <si>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</si>
  <si>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</si>
  <si>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</si>
  <si>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</si>
  <si>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</si>
  <si>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</si>
  <si>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</si>
  <si>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</si>
  <si>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</si>
  <si>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</si>
  <si>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</si>
  <si>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</si>
  <si>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</si>
  <si>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</si>
  <si>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</si>
  <si>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</si>
  <si>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</si>
  <si>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</si>
  <si>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</si>
  <si>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</si>
  <si>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</si>
  <si>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</si>
  <si>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</si>
  <si>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</si>
  <si>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</si>
  <si>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</si>
  <si>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</si>
  <si>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</si>
  <si>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</si>
  <si>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</si>
  <si>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</si>
  <si>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</si>
  <si>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</si>
  <si>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</si>
  <si>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</si>
  <si>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</si>
  <si>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</si>
  <si>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</si>
  <si>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</si>
  <si>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</si>
  <si>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</si>
  <si>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</si>
  <si>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</si>
  <si>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</si>
  <si>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</si>
  <si>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</si>
  <si>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</si>
  <si>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</si>
  <si>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</si>
  <si>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</si>
  <si>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</si>
  <si>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</si>
  <si>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</si>
  <si>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</si>
  <si>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</si>
  <si>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</si>
  <si>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</si>
  <si>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</si>
  <si>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</si>
  <si>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</si>
  <si>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</si>
  <si>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</si>
  <si>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</si>
  <si>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</si>
  <si>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</si>
  <si>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</si>
  <si>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</si>
  <si>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</si>
  <si>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</si>
  <si>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</si>
  <si>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</si>
  <si>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</si>
  <si>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</si>
  <si>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</si>
  <si>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</si>
  <si>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</si>
  <si>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</si>
  <si>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</si>
  <si>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</si>
  <si>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</si>
  <si>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</si>
  <si>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</si>
  <si>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</si>
  <si>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</si>
  <si>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</si>
  <si>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</si>
  <si>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</si>
  <si>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</si>
  <si>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</si>
  <si>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</si>
  <si>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</si>
  <si>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</si>
  <si>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</si>
  <si>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</si>
  <si>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</si>
  <si>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</si>
  <si>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</si>
  <si>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</si>
  <si>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</si>
  <si>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</si>
  <si>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</si>
  <si>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</si>
  <si>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</si>
  <si>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</si>
  <si>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</si>
  <si>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</si>
  <si>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</si>
  <si>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</si>
  <si>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</si>
  <si>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</si>
  <si>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</si>
  <si>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</si>
  <si>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</si>
  <si>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</si>
  <si>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</si>
  <si>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</si>
  <si>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</si>
  <si>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</si>
  <si>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</si>
  <si>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</si>
  <si>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</si>
  <si>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</si>
  <si>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</si>
  <si>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</si>
  <si>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</si>
  <si>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</si>
  <si>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</si>
  <si>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</si>
  <si>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</si>
  <si>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</si>
  <si>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</si>
  <si>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</si>
  <si>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</si>
  <si>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</si>
  <si>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</si>
  <si>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</si>
  <si>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</si>
  <si>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</si>
  <si>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</si>
  <si>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</si>
  <si>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</si>
  <si>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</si>
  <si>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</si>
  <si>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</si>
  <si>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</si>
  <si>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</si>
  <si>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</si>
  <si>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</si>
  <si>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</si>
  <si>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</si>
  <si>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</si>
  <si>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</si>
  <si>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</si>
  <si>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</si>
  <si>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</si>
  <si>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</si>
  <si>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</si>
  <si>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</si>
  <si>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</si>
  <si>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</si>
  <si>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</si>
  <si>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</si>
  <si>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</si>
  <si>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</si>
  <si>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</si>
  <si>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</si>
  <si>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</si>
  <si>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</si>
  <si>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</si>
  <si>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</si>
  <si>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</si>
  <si>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</si>
  <si>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</si>
  <si>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</si>
  <si>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</si>
  <si>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</si>
  <si>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</si>
  <si>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</si>
  <si>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</si>
  <si>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</si>
  <si>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</si>
  <si>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</si>
  <si>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</si>
  <si>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</si>
  <si>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</si>
  <si>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</si>
  <si>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</si>
  <si>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</si>
  <si>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</si>
  <si>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</si>
  <si>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</si>
  <si>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</si>
  <si>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</si>
  <si>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</si>
  <si>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</si>
  <si>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</si>
  <si>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</si>
  <si>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</si>
  <si>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</si>
  <si>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</si>
  <si>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</si>
  <si>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</si>
  <si>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</si>
  <si>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</si>
  <si>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</si>
  <si>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</si>
  <si>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</si>
  <si>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</si>
  <si>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</si>
  <si>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</si>
  <si>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</si>
  <si>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</si>
  <si>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</si>
  <si>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</si>
  <si>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</si>
  <si>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</si>
  <si>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</si>
  <si>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</si>
  <si>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</si>
  <si>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</si>
  <si>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</si>
  <si>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</si>
  <si>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</si>
  <si>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</si>
  <si>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</si>
  <si>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</si>
  <si>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</si>
  <si>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</si>
  <si>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</si>
  <si>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</si>
  <si>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</si>
  <si>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</si>
  <si>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</si>
  <si>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</si>
  <si>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</si>
  <si>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</si>
  <si>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</si>
  <si>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</si>
  <si>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</si>
  <si>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</si>
  <si>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</si>
  <si>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</si>
  <si>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</si>
  <si>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</si>
  <si>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</si>
  <si>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</si>
  <si>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</si>
  <si>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</si>
  <si>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</si>
  <si>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</si>
  <si>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</si>
  <si>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</si>
  <si>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</si>
  <si>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</si>
  <si>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</si>
  <si>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</si>
  <si>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</si>
  <si>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</si>
  <si>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</si>
  <si>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</si>
  <si>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</si>
  <si>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</si>
  <si>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</si>
  <si>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</si>
  <si>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</si>
  <si>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</si>
  <si>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</si>
  <si>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</si>
  <si>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</si>
  <si>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</si>
  <si>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</si>
  <si>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</si>
  <si>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</si>
  <si>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</si>
  <si>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</si>
  <si>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</si>
  <si>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</si>
  <si>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</si>
  <si>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</si>
  <si>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</si>
  <si>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</si>
  <si>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</si>
  <si>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</si>
  <si>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</si>
  <si>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</si>
  <si>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</si>
  <si>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</si>
  <si>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</si>
  <si>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</si>
  <si>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</si>
  <si>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</si>
  <si>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</si>
  <si>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</si>
  <si>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</si>
  <si>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</si>
  <si>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</si>
  <si>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</si>
  <si>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</si>
  <si>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</si>
  <si>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</si>
  <si>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</si>
  <si>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</si>
  <si>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</si>
  <si>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</si>
  <si>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</si>
  <si>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</si>
  <si>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</si>
  <si>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</si>
  <si>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</si>
  <si>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</si>
  <si>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</si>
  <si>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</si>
  <si>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</si>
  <si>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</si>
  <si>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</si>
  <si>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</si>
  <si>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</si>
  <si>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</si>
  <si>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</si>
  <si>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</si>
  <si>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</si>
  <si>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</si>
  <si>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</si>
  <si>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</si>
  <si>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</si>
  <si>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</si>
  <si>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</si>
  <si>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</si>
  <si>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</si>
  <si>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</si>
  <si>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</si>
  <si>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</si>
  <si>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</si>
  <si>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</si>
  <si>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</si>
  <si>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</si>
  <si>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</si>
  <si>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</si>
  <si>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</si>
  <si>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</si>
  <si>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</si>
  <si>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</si>
  <si>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</si>
  <si>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</si>
  <si>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</si>
  <si>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</si>
  <si>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</si>
  <si>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</si>
  <si>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</si>
  <si>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</si>
  <si>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</si>
  <si>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</si>
  <si>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</si>
  <si>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</si>
  <si>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</si>
  <si>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</si>
  <si>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</si>
  <si>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</si>
  <si>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</si>
  <si>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</si>
  <si>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</si>
  <si>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</si>
  <si>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</si>
  <si>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</si>
  <si>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</si>
  <si>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</si>
  <si>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</si>
  <si>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</si>
  <si>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</si>
  <si>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</si>
  <si>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</si>
  <si>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</si>
  <si>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</si>
  <si>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</si>
  <si>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</si>
  <si>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</si>
  <si>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</si>
  <si>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</si>
  <si>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</si>
  <si>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</si>
  <si>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</si>
  <si>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</si>
  <si>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</si>
  <si>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</si>
  <si>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</si>
  <si>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</si>
  <si>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</si>
  <si>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</si>
  <si>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</si>
  <si>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</si>
  <si>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</si>
  <si>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</si>
  <si>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</si>
  <si>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</si>
  <si>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</si>
  <si>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</si>
  <si>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</si>
  <si>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</si>
  <si>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</si>
  <si>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</si>
  <si>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</si>
  <si>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</si>
  <si>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</si>
  <si>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</si>
  <si>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</si>
  <si>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</si>
  <si>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</si>
  <si>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</si>
  <si>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</si>
  <si>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</si>
  <si>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</si>
  <si>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</si>
  <si>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</si>
  <si>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</si>
  <si>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</si>
  <si>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</si>
  <si>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</si>
  <si>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</si>
  <si>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</si>
  <si>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</si>
  <si>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</si>
  <si>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</si>
  <si>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</si>
  <si>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</si>
  <si>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</si>
  <si>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</si>
  <si>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</si>
  <si>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</si>
  <si>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</si>
  <si>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</si>
  <si>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</si>
  <si>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</si>
  <si>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</si>
  <si>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</si>
  <si>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</si>
  <si>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</si>
  <si>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</si>
  <si>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</si>
  <si>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</si>
  <si>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</si>
  <si>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</si>
  <si>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</si>
  <si>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</si>
  <si>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</si>
  <si>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</si>
  <si>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</si>
  <si>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</si>
  <si>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</si>
  <si>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</si>
  <si>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</si>
  <si>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</si>
  <si>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</si>
  <si>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</si>
  <si>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</si>
  <si>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</si>
  <si>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</si>
  <si>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</si>
  <si>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</si>
  <si>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</si>
  <si>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</si>
  <si>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</si>
  <si>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</si>
  <si>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</si>
  <si>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</si>
  <si>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</si>
  <si>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</si>
  <si>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</si>
  <si>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</si>
  <si>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</si>
  <si>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</si>
  <si>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</si>
  <si>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</si>
  <si>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</si>
  <si>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</si>
  <si>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</si>
  <si>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</si>
  <si>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</si>
  <si>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</si>
  <si>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</si>
  <si>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</si>
  <si>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</si>
  <si>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</si>
  <si>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</si>
  <si>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</si>
  <si>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</si>
  <si>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</si>
  <si>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</si>
  <si>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</si>
  <si>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</si>
  <si>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</si>
  <si>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</si>
  <si>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</si>
  <si>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</si>
  <si>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</si>
  <si>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</si>
  <si>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</si>
  <si>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</si>
  <si>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</si>
  <si>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</si>
  <si>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</si>
  <si>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</si>
  <si>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</si>
  <si>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</si>
  <si>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</si>
  <si>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</si>
  <si>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</si>
  <si>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</si>
  <si>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</si>
  <si>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</si>
  <si>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</si>
  <si>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</si>
  <si>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</si>
  <si>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</si>
  <si>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</si>
  <si>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</si>
  <si>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</si>
  <si>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</si>
  <si>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</si>
  <si>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</si>
  <si>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</si>
  <si>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</si>
  <si>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</si>
  <si>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</si>
  <si>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</si>
  <si>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</si>
  <si>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</si>
  <si>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</si>
  <si>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</si>
  <si>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</si>
  <si>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</si>
  <si>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</si>
  <si>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</si>
  <si>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</si>
  <si>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</si>
  <si>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</si>
  <si>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</si>
  <si>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</si>
  <si>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</si>
  <si>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</si>
  <si>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</si>
  <si>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</si>
  <si>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</si>
  <si>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</si>
  <si>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</si>
  <si>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</si>
  <si>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</si>
  <si>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</si>
  <si>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</si>
  <si>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</si>
  <si>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</si>
  <si>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</si>
  <si>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</si>
  <si>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</si>
  <si>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</si>
  <si>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</si>
  <si>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</si>
  <si>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</si>
  <si>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</si>
  <si>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</si>
  <si>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</si>
  <si>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</si>
  <si>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</si>
  <si>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</si>
  <si>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</si>
  <si>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</si>
  <si>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</si>
  <si>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</si>
  <si>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</si>
  <si>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</si>
  <si>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</si>
  <si>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</si>
  <si>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</si>
  <si>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</si>
  <si>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</si>
  <si>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</si>
  <si>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</si>
  <si>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</si>
  <si>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</si>
  <si>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</si>
  <si>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</si>
  <si>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</si>
  <si>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</si>
  <si>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</si>
  <si>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</si>
  <si>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</si>
  <si>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</si>
  <si>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</si>
  <si>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</si>
  <si>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</si>
  <si>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</si>
  <si>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</si>
  <si>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</si>
  <si>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</si>
  <si>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</si>
  <si>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</si>
  <si>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</si>
  <si>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</si>
  <si>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</si>
  <si>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</si>
  <si>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</si>
  <si>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</si>
  <si>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</si>
  <si>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</si>
  <si>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</si>
  <si>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</si>
  <si>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</si>
  <si>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</si>
  <si>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</si>
  <si>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</si>
  <si>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</si>
  <si>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</si>
  <si>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</si>
  <si>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</si>
  <si>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</si>
  <si>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</si>
  <si>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</si>
  <si>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</si>
  <si>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</si>
  <si>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</si>
  <si>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</si>
  <si>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</si>
  <si>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</si>
  <si>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</si>
  <si>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</si>
  <si>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</si>
  <si>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</si>
  <si>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</si>
  <si>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</si>
  <si>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</si>
  <si>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</si>
  <si>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</si>
  <si>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</si>
  <si>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</si>
  <si>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</si>
  <si>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</si>
  <si>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</si>
  <si>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</si>
  <si>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</si>
  <si>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</si>
  <si>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</si>
  <si>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</si>
  <si>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</si>
  <si>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</si>
  <si>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</si>
  <si>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</si>
  <si>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</si>
  <si>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</si>
  <si>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</si>
  <si>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</si>
  <si>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</si>
  <si>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</si>
  <si>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</si>
  <si>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</si>
  <si>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</si>
  <si>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</si>
  <si>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</si>
  <si>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</si>
  <si>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</si>
  <si>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</si>
  <si>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</si>
  <si>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</si>
  <si>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</si>
  <si>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</si>
  <si>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</si>
  <si>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</si>
  <si>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</si>
  <si>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</si>
  <si>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</si>
  <si>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</si>
  <si>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</si>
  <si>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</si>
  <si>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</si>
  <si>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</si>
  <si>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</si>
  <si>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</si>
  <si>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</si>
  <si>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</si>
  <si>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</si>
  <si>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</si>
  <si>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</si>
  <si>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</si>
  <si>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</si>
  <si>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</si>
  <si>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</si>
  <si>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</si>
  <si>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</si>
  <si>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</si>
  <si>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</si>
  <si>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</si>
  <si>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</si>
  <si>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</si>
  <si>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</si>
  <si>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</si>
  <si>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</si>
  <si>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</si>
  <si>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</si>
  <si>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</si>
  <si>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</si>
  <si>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</si>
  <si>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</si>
  <si>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</si>
  <si>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</si>
  <si>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</si>
  <si>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</si>
  <si>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</si>
  <si>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</si>
  <si>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</si>
  <si>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</si>
  <si>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</si>
  <si>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</si>
  <si>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</si>
  <si>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</si>
  <si>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</si>
  <si>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</si>
  <si>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</si>
  <si>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</si>
  <si>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</si>
  <si>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</si>
  <si>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</si>
  <si>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</si>
  <si>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</si>
  <si>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</si>
  <si>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</si>
  <si>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</si>
  <si>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</si>
  <si>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</si>
  <si>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</si>
  <si>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</si>
  <si>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</si>
  <si>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</si>
  <si>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</si>
  <si>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</si>
  <si>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</si>
  <si>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</si>
  <si>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</si>
  <si>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</si>
  <si>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</si>
  <si>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</si>
  <si>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</si>
  <si>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</si>
  <si>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</si>
  <si>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</si>
  <si>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</si>
  <si>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</si>
  <si>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</si>
  <si>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</si>
  <si>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</si>
  <si>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</si>
  <si>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</si>
  <si>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</si>
  <si>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</si>
  <si>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</si>
  <si>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</si>
  <si>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</si>
  <si>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</si>
  <si>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</si>
  <si>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</si>
  <si>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</si>
  <si>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</si>
  <si>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</si>
  <si>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</si>
  <si>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</si>
  <si>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</si>
  <si>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</si>
  <si>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</si>
  <si>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</si>
  <si>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</si>
  <si>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</si>
  <si>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</si>
  <si>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</si>
  <si>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</si>
  <si>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</si>
  <si>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</si>
  <si>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</si>
  <si>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</si>
  <si>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</si>
  <si>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</si>
  <si>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</si>
  <si>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</si>
  <si>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</si>
  <si>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</si>
  <si>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</si>
  <si>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</si>
  <si>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</si>
  <si>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</si>
  <si>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</si>
  <si>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</si>
  <si>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</si>
  <si>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</si>
  <si>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</si>
  <si>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</si>
  <si>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</si>
  <si>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</si>
  <si>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</si>
  <si>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</si>
  <si>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</si>
  <si>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</si>
  <si>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</si>
  <si>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</si>
  <si>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</si>
  <si>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</si>
  <si>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</si>
  <si>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</si>
  <si>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</si>
  <si>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</si>
  <si>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</si>
  <si>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</si>
  <si>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</si>
  <si>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</si>
  <si>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</si>
  <si>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</si>
  <si>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</si>
  <si>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</si>
  <si>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</si>
  <si>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</si>
  <si>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</si>
  <si>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</si>
  <si>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</si>
  <si>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</si>
  <si>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</si>
  <si>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</si>
  <si>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</si>
  <si>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</si>
  <si>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</si>
  <si>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</si>
  <si>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</si>
  <si>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</si>
  <si>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</si>
  <si>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</si>
  <si>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</si>
  <si>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</si>
  <si>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</si>
  <si>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</si>
  <si>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</si>
  <si>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</si>
  <si>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</si>
  <si>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</si>
  <si>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</si>
  <si>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</si>
  <si>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</si>
  <si>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</si>
  <si>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</si>
  <si>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</si>
  <si>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</si>
  <si>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</si>
  <si>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</si>
  <si>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</si>
  <si>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</si>
  <si>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</si>
  <si>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</si>
  <si>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</si>
  <si>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</si>
  <si>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</si>
  <si>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</si>
  <si>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</si>
  <si>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</si>
  <si>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</si>
  <si>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</si>
  <si>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</si>
  <si>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</si>
  <si>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</si>
  <si>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</si>
  <si>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</si>
  <si>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</si>
  <si>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</si>
  <si>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</si>
  <si>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</si>
  <si>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</si>
  <si>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</si>
  <si>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</si>
  <si>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</si>
  <si>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</si>
  <si>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</si>
  <si>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</si>
  <si>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</si>
  <si>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</si>
  <si>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</si>
  <si>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</si>
  <si>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</si>
  <si>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</si>
  <si>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</si>
  <si>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</si>
  <si>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</si>
  <si>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</si>
  <si>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</si>
  <si>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</si>
  <si>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</si>
  <si>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</si>
  <si>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</si>
  <si>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</si>
  <si>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</si>
  <si>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</si>
  <si>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</si>
  <si>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</si>
  <si>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</si>
  <si>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</si>
  <si>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</si>
  <si>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</si>
  <si>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</si>
  <si>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</si>
  <si>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</si>
  <si>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</si>
  <si>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</si>
  <si>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</si>
  <si>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</si>
  <si>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</si>
  <si>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</si>
  <si>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</si>
  <si>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</si>
  <si>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</si>
  <si>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</si>
  <si>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</si>
  <si>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</si>
  <si>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</si>
  <si>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</si>
  <si>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</si>
  <si>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</si>
  <si>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</si>
  <si>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</si>
  <si>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</si>
  <si>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</si>
  <si>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</si>
  <si>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</si>
  <si>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</si>
  <si>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</si>
  <si>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</si>
  <si>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</si>
  <si>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</si>
  <si>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</si>
  <si>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</si>
  <si>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</si>
  <si>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</si>
  <si>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</si>
  <si>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</si>
  <si>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</si>
  <si>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</si>
  <si>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</si>
  <si>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</si>
  <si>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</si>
  <si>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</si>
  <si>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</si>
  <si>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</si>
  <si>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</si>
  <si>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</si>
  <si>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</si>
  <si>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</si>
  <si>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</si>
  <si>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</si>
  <si>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</si>
  <si>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</si>
  <si>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</si>
  <si>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</si>
  <si>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</si>
  <si>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</si>
  <si>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</si>
  <si>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</si>
  <si>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</si>
  <si>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</si>
  <si>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</si>
  <si>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</si>
  <si>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</si>
  <si>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</si>
  <si>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</si>
  <si>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</si>
  <si>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</si>
  <si>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</si>
  <si>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</si>
  <si>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</si>
  <si>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</si>
  <si>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</si>
  <si>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</si>
  <si>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</si>
  <si>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</si>
  <si>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</si>
  <si>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</si>
  <si>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</si>
  <si>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</si>
  <si>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</si>
  <si>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</si>
  <si>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</si>
  <si>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</si>
  <si>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</si>
  <si>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</si>
  <si>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</si>
  <si>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</si>
  <si>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</si>
  <si>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</si>
  <si>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</si>
  <si>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</si>
  <si>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</si>
  <si>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</si>
  <si>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</si>
  <si>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</si>
  <si>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</si>
  <si>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</si>
  <si>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</si>
  <si>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</si>
  <si>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</si>
  <si>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</si>
  <si>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</si>
  <si>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</si>
  <si>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</si>
  <si>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</si>
  <si>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</si>
  <si>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</si>
  <si>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</si>
  <si>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</si>
  <si>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</si>
  <si>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</si>
  <si>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</si>
  <si>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</si>
  <si>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</si>
  <si>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</si>
  <si>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</si>
  <si>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</si>
  <si>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</si>
  <si>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</si>
  <si>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</si>
  <si>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</si>
  <si>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</si>
  <si>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</si>
  <si>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</si>
  <si>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</si>
  <si>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</si>
  <si>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</si>
  <si>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</si>
  <si>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</si>
  <si>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</si>
  <si>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</si>
  <si>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</si>
  <si>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</si>
  <si>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</si>
  <si>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</si>
  <si>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</si>
  <si>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</si>
  <si>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</si>
  <si>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</si>
  <si>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</si>
  <si>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</si>
  <si>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</si>
  <si>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</si>
  <si>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</si>
  <si>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</si>
  <si>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</si>
  <si>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</si>
  <si>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</si>
  <si>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</si>
  <si>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</si>
  <si>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</si>
  <si>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</si>
  <si>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</si>
  <si>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</si>
  <si>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</si>
  <si>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</si>
  <si>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</si>
  <si>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</si>
  <si>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</si>
  <si>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</si>
  <si>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</si>
  <si>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</si>
  <si>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</si>
  <si>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</si>
  <si>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</si>
  <si>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</si>
  <si>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</si>
  <si>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</si>
  <si>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</si>
  <si>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</si>
  <si>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</si>
  <si>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</si>
  <si>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</si>
  <si>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</si>
  <si>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</si>
  <si>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</si>
  <si>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</si>
  <si>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</si>
  <si>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</si>
  <si>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</si>
  <si>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</si>
  <si>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</si>
  <si>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</si>
  <si>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</si>
  <si>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</si>
  <si>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</si>
  <si>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</si>
  <si>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</si>
  <si>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</si>
  <si>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</si>
  <si>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</si>
  <si>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</si>
  <si>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</si>
  <si>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</si>
  <si>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</si>
  <si>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</si>
  <si>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</si>
  <si>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</si>
  <si>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</si>
  <si>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</si>
  <si>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</si>
  <si>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</si>
  <si>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</si>
  <si>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</si>
  <si>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</si>
  <si>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</si>
  <si>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</si>
  <si>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</si>
  <si>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</si>
  <si>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</si>
  <si>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</si>
  <si>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</si>
  <si>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</si>
  <si>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</si>
  <si>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</si>
  <si>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</si>
  <si>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</si>
  <si>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</si>
  <si>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</si>
  <si>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</si>
  <si>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</si>
  <si>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</si>
  <si>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</si>
  <si>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</si>
  <si>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</si>
  <si>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</si>
  <si>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</si>
  <si>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</si>
  <si>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</si>
  <si>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</si>
  <si>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</si>
  <si>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</si>
  <si>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</si>
  <si>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</si>
  <si>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</si>
  <si>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</si>
  <si>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</si>
  <si>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</si>
  <si>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</si>
  <si>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</si>
  <si>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</si>
  <si>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</si>
  <si>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</si>
  <si>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</si>
  <si>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</si>
  <si>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</si>
  <si>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</si>
  <si>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</si>
  <si>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</si>
  <si>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</si>
  <si>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</si>
  <si>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</si>
  <si>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</si>
  <si>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</si>
  <si>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</si>
  <si>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</si>
  <si>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</si>
  <si>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</si>
  <si>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</si>
  <si>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</si>
  <si>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</si>
  <si>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</si>
  <si>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</si>
  <si>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</si>
  <si>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</si>
  <si>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</si>
  <si>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</si>
  <si>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</si>
  <si>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</si>
  <si>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</si>
  <si>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</si>
  <si>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</si>
  <si>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</si>
  <si>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</si>
  <si>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</si>
  <si>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</si>
  <si>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</si>
  <si>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</si>
  <si>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</si>
  <si>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</si>
  <si>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</si>
  <si>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</si>
  <si>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</si>
  <si>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</si>
  <si>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</si>
  <si>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</si>
  <si>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</si>
  <si>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</si>
  <si>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</si>
  <si>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</si>
  <si>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</si>
  <si>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</si>
  <si>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</si>
  <si>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</si>
  <si>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</si>
  <si>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</si>
  <si>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</si>
  <si>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</si>
  <si>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</si>
  <si>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</si>
  <si>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</si>
  <si>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</si>
  <si>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</si>
  <si>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</si>
  <si>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</si>
  <si>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</si>
  <si>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</si>
  <si>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</si>
  <si>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</si>
  <si>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</si>
  <si>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</si>
  <si>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</si>
  <si>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</si>
  <si>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</si>
  <si>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</si>
  <si>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</si>
  <si>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</si>
  <si>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</si>
  <si>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</si>
  <si>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</si>
  <si>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</si>
  <si>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</si>
  <si>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</si>
  <si>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</si>
  <si>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</si>
  <si>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</si>
  <si>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</si>
  <si>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</si>
  <si>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</si>
  <si>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</si>
  <si>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</si>
  <si>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</si>
  <si>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</si>
  <si>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</si>
  <si>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</si>
  <si>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</si>
  <si>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</si>
  <si>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</si>
  <si>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</si>
  <si>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</si>
  <si>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</si>
  <si>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</si>
  <si>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</si>
  <si>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</si>
  <si>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</si>
  <si>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</si>
  <si>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</si>
  <si>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</si>
  <si>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</si>
  <si>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</si>
  <si>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</si>
  <si>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</si>
  <si>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</si>
  <si>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</si>
  <si>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</si>
  <si>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</si>
  <si>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</si>
  <si>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</si>
  <si>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</si>
  <si>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</si>
  <si>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</si>
  <si>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</si>
  <si>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</si>
  <si>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</si>
  <si>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</si>
  <si>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</si>
  <si>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</si>
  <si>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</si>
  <si>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</si>
  <si>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</si>
  <si>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</si>
  <si>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</si>
  <si>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</si>
  <si>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</si>
  <si>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</si>
  <si>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</si>
  <si>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</si>
  <si>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</si>
  <si>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</si>
  <si>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</si>
  <si>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</si>
  <si>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</si>
  <si>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</si>
  <si>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</si>
  <si>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</si>
  <si>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</si>
  <si>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</si>
  <si>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</si>
  <si>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</si>
  <si>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</si>
  <si>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</si>
  <si>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</si>
  <si>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</si>
  <si>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</si>
  <si>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</si>
  <si>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</si>
  <si>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</si>
  <si>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</si>
  <si>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</si>
  <si>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</si>
  <si>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</si>
  <si>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</si>
  <si>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</si>
  <si>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</si>
  <si>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</si>
  <si>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</si>
  <si>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</si>
  <si>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</si>
  <si>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</si>
  <si>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</si>
  <si>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</si>
  <si>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</si>
  <si>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</si>
  <si>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</si>
  <si>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</si>
  <si>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</si>
  <si>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</si>
  <si>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</si>
  <si>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</si>
  <si>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</si>
  <si>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</si>
  <si>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</si>
  <si>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</si>
  <si>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</si>
  <si>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</si>
  <si>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</si>
  <si>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</si>
  <si>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</si>
  <si>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</si>
  <si>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</si>
  <si>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</si>
  <si>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</si>
  <si>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</si>
  <si>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</si>
  <si>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</si>
  <si>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</si>
  <si>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</si>
  <si>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</si>
  <si>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</si>
  <si>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</si>
  <si>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</si>
  <si>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</si>
  <si>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</si>
  <si>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</si>
  <si>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</si>
  <si>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</si>
  <si>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</si>
  <si>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</si>
  <si>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</si>
  <si>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</si>
  <si>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</si>
  <si>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</si>
  <si>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</si>
  <si>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</si>
  <si>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</si>
  <si>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</si>
  <si>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</si>
  <si>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</si>
  <si>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</si>
  <si>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</si>
  <si>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</si>
  <si>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</si>
  <si>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</si>
  <si>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</si>
  <si>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</si>
  <si>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</si>
  <si>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</si>
  <si>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</si>
  <si>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</si>
  <si>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</si>
  <si>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</si>
  <si>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</si>
  <si>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</si>
  <si>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</si>
  <si>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</si>
  <si>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</si>
  <si>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</si>
  <si>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</si>
  <si>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</si>
  <si>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</si>
  <si>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</si>
  <si>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</si>
  <si>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</si>
  <si>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</si>
  <si>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</si>
  <si>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</si>
  <si>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</si>
  <si>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</si>
  <si>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</si>
  <si>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</si>
  <si>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</si>
  <si>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</si>
  <si>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</si>
  <si>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</si>
  <si>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</si>
  <si>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</si>
  <si>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</si>
  <si>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</si>
  <si>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</si>
  <si>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</si>
  <si>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</si>
  <si>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</si>
  <si>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</si>
  <si>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</si>
  <si>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</si>
  <si>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</si>
  <si>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</si>
  <si>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</si>
  <si>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</si>
  <si>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</si>
  <si>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</si>
  <si>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</si>
  <si>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</si>
  <si>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</si>
  <si>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</si>
  <si>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</si>
  <si>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</si>
  <si>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</si>
  <si>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</si>
  <si>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</si>
  <si>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</si>
  <si>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</si>
  <si>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</si>
  <si>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</si>
  <si>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</si>
  <si>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</si>
  <si>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</si>
  <si>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</si>
  <si>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</si>
  <si>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</si>
  <si>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</si>
  <si>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</si>
  <si>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</si>
  <si>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</si>
  <si>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</si>
  <si>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</si>
  <si>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</si>
  <si>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</si>
  <si>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</si>
  <si>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</si>
  <si>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</si>
  <si>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</si>
  <si>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</si>
  <si>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</si>
  <si>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</si>
  <si>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</si>
  <si>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</si>
  <si>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</si>
  <si>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</si>
  <si>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</si>
  <si>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</si>
  <si>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</si>
  <si>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</si>
  <si>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</si>
  <si>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</si>
  <si>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</si>
  <si>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</si>
  <si>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</si>
  <si>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</si>
  <si>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</si>
  <si>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</si>
  <si>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</si>
  <si>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</si>
  <si>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</si>
  <si>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</si>
  <si>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</si>
  <si>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</si>
  <si>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</si>
  <si>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</si>
  <si>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</si>
  <si>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</si>
  <si>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</si>
  <si>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</si>
  <si>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</si>
  <si>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</si>
  <si>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</si>
  <si>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</si>
  <si>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</si>
  <si>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</si>
  <si>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</si>
  <si>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</si>
  <si>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</si>
  <si>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</si>
  <si>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</si>
  <si>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</si>
  <si>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</si>
  <si>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</si>
  <si>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</si>
  <si>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</si>
  <si>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</si>
  <si>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</si>
  <si>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</si>
  <si>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</si>
  <si>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</si>
  <si>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</si>
  <si>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</si>
  <si>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</si>
  <si>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</si>
  <si>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</si>
  <si>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</si>
  <si>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</si>
  <si>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</si>
  <si>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</si>
  <si>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</si>
  <si>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</si>
  <si>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</si>
  <si>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</si>
  <si>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</si>
  <si>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</si>
  <si>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</si>
  <si>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</si>
  <si>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</si>
  <si>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</si>
  <si>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</si>
  <si>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</si>
  <si>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</si>
  <si>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</si>
  <si>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</si>
  <si>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</si>
  <si>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</si>
  <si>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</si>
  <si>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</si>
  <si>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</si>
  <si>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</si>
  <si>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</si>
  <si>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</si>
  <si>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</si>
  <si>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</si>
  <si>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</si>
  <si>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</si>
  <si>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</si>
  <si>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</si>
  <si>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</si>
  <si>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</si>
  <si>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</si>
  <si>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</si>
  <si>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</si>
  <si>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</si>
  <si>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</si>
  <si>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</si>
  <si>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</si>
  <si>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</si>
  <si>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</si>
  <si>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</si>
  <si>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</si>
  <si>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</si>
  <si>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</si>
  <si>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</si>
  <si>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</si>
  <si>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</si>
  <si>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</si>
  <si>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</si>
  <si>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</si>
  <si>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</si>
  <si>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</si>
  <si>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</si>
  <si>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</si>
  <si>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</si>
  <si>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</si>
  <si>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</si>
  <si>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</si>
  <si>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</si>
  <si>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</si>
  <si>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</si>
  <si>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</si>
  <si>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</si>
  <si>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</si>
  <si>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</si>
  <si>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</si>
  <si>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</si>
  <si>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</si>
  <si>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</si>
  <si>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</si>
  <si>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</si>
  <si>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</si>
  <si>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</si>
  <si>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</si>
  <si>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</si>
  <si>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</si>
  <si>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</si>
  <si>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</si>
  <si>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</si>
  <si>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</si>
  <si>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</si>
  <si>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</si>
  <si>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</si>
  <si>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</si>
  <si>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</si>
  <si>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</si>
  <si>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</si>
  <si>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</si>
  <si>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</si>
  <si>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</si>
  <si>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</si>
  <si>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</si>
  <si>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</si>
  <si>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</si>
  <si>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</si>
  <si>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</si>
  <si>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</si>
  <si>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</si>
  <si>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</si>
  <si>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</si>
  <si>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</si>
  <si>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</si>
  <si>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</si>
  <si>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</si>
  <si>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</si>
  <si>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</si>
  <si>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</si>
  <si>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</si>
  <si>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</si>
  <si>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</si>
  <si>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</si>
  <si>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</si>
  <si>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</si>
  <si>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</si>
  <si>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</si>
  <si>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</si>
  <si>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</si>
  <si>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</si>
  <si>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</si>
  <si>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</si>
  <si>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</si>
  <si>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</si>
  <si>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</si>
  <si>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</si>
  <si>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</si>
  <si>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</si>
  <si>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</si>
  <si>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</si>
  <si>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</si>
  <si>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</si>
  <si>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</si>
  <si>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</si>
  <si>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</si>
  <si>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</si>
  <si>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</si>
  <si>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</si>
  <si>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</si>
  <si>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</si>
  <si>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</si>
  <si>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</si>
  <si>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</si>
  <si>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</si>
  <si>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</si>
  <si>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</si>
  <si>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</si>
  <si>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</si>
  <si>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</si>
  <si>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</si>
  <si>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</si>
  <si>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</si>
  <si>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</si>
  <si>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</si>
  <si>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</si>
  <si>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</si>
  <si>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</si>
  <si>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</si>
  <si>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</si>
  <si>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</si>
  <si>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</si>
  <si>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</si>
  <si>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</si>
  <si>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</si>
  <si>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</si>
  <si>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</si>
  <si>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</si>
  <si>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</si>
  <si>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</si>
  <si>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</si>
  <si>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</si>
  <si>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</si>
  <si>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</si>
  <si>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</si>
  <si>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</si>
  <si>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</si>
  <si>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</si>
  <si>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</si>
  <si>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</si>
  <si>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</si>
  <si>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</si>
  <si>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</si>
  <si>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</si>
  <si>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</si>
  <si>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</si>
  <si>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</si>
  <si>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</si>
  <si>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</si>
  <si>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</si>
  <si>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</si>
  <si>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</si>
  <si>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</si>
  <si>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</si>
  <si>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</si>
  <si>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</si>
  <si>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</si>
  <si>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</si>
  <si>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</si>
  <si>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</si>
  <si>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</si>
  <si>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</si>
  <si>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</si>
  <si>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</si>
  <si>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</si>
  <si>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</si>
  <si>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</si>
  <si>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</si>
  <si>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</si>
  <si>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</si>
  <si>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</si>
  <si>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</si>
  <si>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</si>
  <si>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</si>
  <si>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</si>
  <si>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</si>
  <si>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</si>
  <si>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</si>
  <si>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</si>
  <si>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</si>
  <si>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</si>
  <si>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</si>
  <si>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</si>
  <si>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</si>
  <si>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</si>
  <si>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</si>
  <si>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</si>
  <si>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</si>
  <si>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</si>
  <si>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</si>
  <si>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</si>
  <si>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</si>
  <si>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</si>
  <si>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</si>
  <si>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</si>
  <si>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</si>
  <si>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</si>
  <si>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</si>
  <si>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</si>
  <si>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</si>
  <si>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</si>
  <si>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</si>
  <si>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</si>
  <si>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</si>
  <si>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</si>
  <si>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</si>
  <si>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</si>
  <si>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</si>
  <si>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</si>
  <si>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</si>
  <si>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</si>
  <si>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</si>
  <si>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</si>
  <si>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</si>
  <si>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</si>
  <si>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</si>
  <si>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</si>
  <si>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</si>
  <si>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</si>
  <si>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</si>
  <si>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</si>
  <si>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</si>
  <si>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</si>
  <si>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</si>
  <si>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</si>
  <si>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</si>
  <si>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</si>
  <si>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</si>
  <si>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</si>
  <si>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</si>
  <si>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</si>
  <si>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</si>
  <si>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</si>
  <si>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</si>
  <si>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</si>
  <si>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</si>
  <si>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</si>
  <si>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</si>
  <si>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</si>
  <si>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</si>
  <si>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</si>
  <si>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</si>
  <si>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</si>
  <si>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</si>
  <si>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</si>
  <si>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</si>
  <si>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</si>
  <si>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</si>
  <si>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</si>
  <si>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</si>
  <si>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</si>
  <si>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</si>
  <si>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</si>
  <si>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</si>
  <si>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</si>
  <si>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</si>
  <si>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</si>
  <si>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</si>
  <si>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</si>
  <si>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</si>
  <si>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</si>
  <si>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</si>
  <si>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</si>
  <si>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</si>
  <si>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</si>
  <si>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</si>
  <si>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</si>
  <si>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</si>
  <si>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</si>
  <si>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</si>
  <si>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</si>
  <si>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</si>
  <si>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</si>
  <si>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</si>
  <si>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</si>
  <si>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</si>
  <si>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</si>
  <si>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</si>
  <si>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</si>
  <si>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</si>
  <si>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</si>
  <si>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</si>
  <si>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</si>
  <si>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</si>
  <si>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</si>
  <si>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</si>
  <si>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</si>
  <si>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</si>
  <si>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</si>
  <si>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</si>
  <si>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</si>
  <si>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</si>
  <si>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</si>
  <si>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</si>
  <si>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</si>
  <si>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</si>
  <si>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</si>
  <si>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</si>
  <si>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</si>
  <si>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</si>
  <si>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</si>
  <si>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</si>
  <si>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</si>
  <si>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</si>
  <si>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</si>
  <si>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</si>
  <si>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</si>
  <si>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</si>
  <si>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</si>
  <si>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</si>
  <si>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</si>
  <si>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</si>
  <si>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</si>
  <si>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</si>
  <si>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</si>
  <si>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</si>
  <si>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</si>
  <si>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</si>
  <si>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</si>
  <si>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</si>
  <si>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</si>
  <si>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</si>
  <si>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</si>
  <si>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</si>
  <si>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</si>
  <si>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</si>
  <si>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</si>
  <si>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</si>
  <si>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</si>
  <si>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</si>
  <si>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</si>
  <si>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</si>
  <si>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</si>
  <si>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</si>
  <si>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</si>
  <si>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</si>
  <si>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</si>
  <si>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</si>
  <si>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</si>
  <si>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</si>
  <si>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</si>
  <si>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</si>
  <si>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</si>
  <si>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</si>
  <si>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</si>
  <si>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</si>
  <si>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</si>
  <si>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</si>
  <si>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</si>
  <si>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</si>
  <si>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</si>
  <si>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</si>
  <si>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</si>
  <si>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</si>
  <si>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</si>
  <si>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</si>
  <si>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</si>
  <si>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</si>
  <si>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</si>
  <si>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</si>
  <si>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</si>
  <si>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</si>
  <si>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</si>
  <si>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</si>
  <si>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</si>
  <si>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</si>
  <si>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</si>
  <si>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</si>
  <si>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</si>
  <si>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</si>
  <si>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</si>
  <si>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</si>
  <si>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</si>
  <si>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</si>
  <si>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</si>
  <si>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</si>
  <si>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</si>
  <si>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</si>
  <si>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</si>
  <si>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</si>
  <si>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</si>
  <si>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</si>
  <si>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</si>
  <si>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</si>
  <si>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</si>
  <si>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</si>
  <si>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</si>
  <si>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</si>
  <si>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</si>
  <si>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</si>
  <si>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</si>
  <si>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</si>
  <si>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</si>
  <si>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</si>
  <si>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</si>
  <si>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</si>
  <si>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</si>
  <si>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</si>
  <si>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</si>
  <si>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</si>
  <si>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</si>
  <si>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</si>
  <si>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</si>
  <si>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</si>
  <si>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</si>
  <si>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</si>
  <si>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</si>
  <si>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</si>
  <si>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</si>
  <si>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</si>
  <si>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</si>
  <si>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</si>
  <si>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</si>
  <si>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</si>
  <si>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</si>
  <si>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</si>
  <si>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</si>
  <si>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</si>
  <si>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</si>
  <si>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</si>
  <si>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</si>
  <si>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</si>
  <si>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</si>
  <si>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</si>
  <si>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</si>
  <si>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</si>
  <si>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</si>
  <si>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</si>
  <si>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</si>
  <si>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</si>
  <si>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</si>
  <si>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</si>
  <si>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</si>
  <si>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</si>
  <si>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</si>
  <si>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</si>
  <si>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</si>
  <si>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</si>
  <si>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</si>
  <si>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</si>
  <si>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</si>
  <si>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</si>
  <si>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</si>
  <si>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</si>
  <si>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</si>
  <si>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</si>
  <si>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</si>
  <si>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</si>
  <si>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</si>
  <si>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</si>
  <si>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</si>
  <si>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</si>
  <si>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</si>
  <si>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</si>
  <si>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</si>
  <si>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</si>
  <si>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</si>
  <si>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</si>
  <si>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</si>
  <si>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</si>
  <si>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</si>
  <si>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</si>
  <si>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</si>
  <si>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</si>
  <si>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</si>
  <si>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</si>
  <si>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</si>
  <si>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</si>
  <si>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</si>
  <si>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</si>
  <si>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</si>
  <si>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</si>
  <si>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</si>
  <si>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</si>
  <si>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</si>
  <si>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</si>
  <si>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</si>
  <si>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</si>
  <si>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</si>
  <si>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</si>
  <si>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</si>
  <si>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</si>
  <si>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</si>
  <si>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</si>
  <si>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</si>
  <si>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</si>
  <si>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</si>
  <si>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</si>
  <si>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</si>
  <si>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</si>
  <si>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</si>
  <si>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</si>
  <si>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</si>
  <si>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</si>
  <si>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</si>
  <si>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</si>
  <si>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</si>
  <si>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</si>
  <si>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</si>
  <si>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</si>
  <si>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</si>
  <si>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</si>
  <si>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</si>
  <si>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</si>
  <si>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</si>
  <si>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</si>
  <si>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</si>
  <si>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</si>
  <si>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</si>
  <si>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</si>
  <si>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</si>
  <si>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</si>
  <si>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</si>
  <si>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</si>
  <si>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</si>
  <si>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</si>
  <si>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</si>
  <si>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</si>
  <si>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</si>
  <si>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</si>
  <si>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</si>
  <si>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</si>
  <si>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</si>
  <si>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</si>
  <si>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</si>
  <si>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</si>
  <si>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</si>
  <si>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</si>
  <si>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</si>
  <si>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</si>
  <si>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</si>
  <si>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</si>
  <si>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</si>
  <si>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</si>
  <si>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</si>
  <si>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</si>
  <si>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</si>
  <si>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</si>
  <si>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</si>
  <si>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</si>
  <si>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</si>
  <si>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</si>
  <si>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</si>
  <si>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</si>
  <si>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</si>
  <si>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</si>
  <si>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</si>
  <si>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</si>
  <si>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</si>
  <si>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</si>
  <si>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</si>
  <si>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</si>
  <si>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</si>
  <si>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</si>
  <si>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</si>
  <si>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</si>
  <si>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</si>
  <si>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</si>
  <si>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</si>
  <si>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</si>
  <si>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</si>
  <si>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</si>
  <si>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</si>
  <si>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</si>
  <si>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</si>
  <si>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</si>
  <si>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</si>
  <si>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</si>
  <si>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</si>
  <si>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</si>
  <si>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</si>
  <si>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</si>
  <si>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</si>
  <si>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</si>
  <si>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</si>
  <si>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</si>
  <si>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</si>
  <si>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</si>
  <si>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</si>
  <si>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</si>
  <si>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</si>
  <si>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</si>
  <si>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</si>
  <si>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</si>
  <si>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</si>
  <si>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</si>
  <si>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</si>
  <si>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</si>
  <si>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</si>
  <si>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</si>
  <si>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</si>
  <si>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</si>
  <si>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</si>
  <si>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</si>
  <si>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</si>
  <si>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</si>
  <si>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</si>
  <si>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</si>
  <si>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</si>
  <si>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</si>
  <si>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</si>
  <si>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</si>
  <si>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</si>
  <si>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</si>
  <si>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</si>
  <si>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</si>
  <si>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</si>
  <si>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</si>
  <si>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</si>
  <si>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</si>
  <si>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</si>
  <si>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</si>
  <si>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</si>
  <si>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</si>
  <si>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</si>
  <si>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</si>
  <si>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</si>
  <si>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</si>
  <si>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</si>
  <si>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</si>
  <si>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</si>
  <si>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</si>
  <si>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</si>
  <si>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</si>
  <si>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</si>
  <si>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</si>
  <si>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</si>
  <si>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</si>
  <si>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</si>
  <si>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</si>
  <si>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</si>
  <si>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</si>
  <si>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</si>
  <si>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</si>
  <si>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</si>
  <si>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</si>
  <si>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</si>
  <si>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</si>
  <si>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</si>
  <si>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</si>
  <si>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</si>
  <si>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</si>
  <si>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</si>
  <si>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</si>
  <si>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</si>
  <si>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</si>
  <si>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</si>
  <si>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</si>
  <si>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</si>
  <si>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</si>
  <si>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</si>
  <si>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</si>
  <si>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</si>
  <si>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</si>
  <si>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</si>
  <si>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</si>
  <si>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</si>
  <si>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</si>
  <si>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</si>
  <si>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</si>
  <si>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</si>
  <si>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</si>
  <si>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</si>
  <si>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</si>
  <si>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</si>
  <si>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</si>
  <si>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</si>
  <si>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</si>
  <si>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</si>
  <si>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</si>
  <si>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</si>
  <si>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</si>
  <si>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</si>
  <si>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</si>
  <si>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</si>
  <si>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</si>
  <si>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</si>
  <si>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</si>
  <si>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</si>
  <si>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</si>
  <si>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</si>
  <si>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</si>
  <si>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</si>
  <si>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</si>
  <si>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</si>
  <si>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</si>
  <si>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</si>
  <si>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</si>
  <si>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</si>
  <si>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</si>
  <si>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</si>
  <si>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</si>
  <si>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</si>
  <si>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</si>
  <si>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</si>
  <si>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</si>
  <si>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</si>
  <si>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</si>
  <si>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</si>
  <si>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</si>
  <si>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</si>
  <si>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</si>
  <si>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</si>
  <si>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</si>
  <si>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</si>
  <si>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</si>
  <si>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</si>
  <si>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</si>
  <si>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</si>
  <si>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</si>
  <si>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</si>
  <si>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</si>
  <si>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</si>
  <si>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</si>
  <si>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</si>
  <si>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</si>
  <si>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</si>
  <si>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</si>
  <si>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</si>
  <si>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</si>
  <si>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</si>
  <si>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</si>
  <si>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</si>
  <si>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</si>
  <si>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</si>
  <si>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</si>
  <si>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</si>
  <si>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</si>
  <si>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</si>
  <si>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</si>
  <si>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</si>
  <si>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</si>
  <si>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</si>
  <si>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</si>
  <si>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</si>
  <si>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</si>
  <si>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</si>
  <si>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</si>
  <si>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</si>
  <si>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</si>
  <si>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</si>
  <si>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</si>
  <si>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</si>
  <si>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</si>
  <si>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</si>
  <si>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</si>
  <si>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</si>
  <si>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</si>
  <si>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</si>
  <si>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</si>
  <si>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</si>
  <si>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</si>
  <si>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</si>
  <si>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</si>
  <si>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</si>
  <si>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</si>
  <si>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</si>
  <si>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</si>
  <si>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</si>
  <si>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</si>
  <si>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</si>
  <si>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</si>
  <si>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</si>
  <si>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</si>
  <si>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</si>
  <si>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</si>
  <si>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</si>
  <si>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</si>
  <si>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</si>
  <si>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</si>
  <si>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</si>
  <si>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</si>
  <si>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</si>
  <si>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</si>
  <si>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</si>
  <si>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</si>
  <si>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</si>
  <si>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</si>
  <si>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</si>
  <si>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</si>
  <si>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</si>
  <si>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</si>
  <si>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</si>
  <si>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</si>
  <si>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</si>
  <si>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</si>
  <si>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</si>
  <si>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</si>
  <si>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</si>
  <si>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</si>
  <si>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</si>
  <si>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</si>
  <si>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</si>
  <si>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</si>
  <si>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</si>
  <si>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</si>
  <si>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</si>
  <si>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</si>
  <si>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</si>
  <si>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</si>
  <si>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</si>
  <si>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</si>
  <si>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</si>
  <si>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</si>
  <si>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</si>
  <si>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</si>
  <si>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</si>
  <si>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</si>
  <si>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</si>
  <si>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</si>
  <si>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</si>
  <si>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</si>
  <si>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</si>
  <si>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</si>
  <si>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</si>
  <si>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</si>
  <si>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</si>
  <si>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</si>
  <si>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</si>
  <si>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</si>
  <si>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</si>
  <si>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</si>
  <si>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</si>
  <si>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</si>
  <si>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</si>
  <si>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</si>
  <si>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</si>
  <si>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</si>
  <si>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</si>
  <si>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</si>
  <si>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</si>
  <si>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</si>
  <si>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</si>
  <si>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</si>
  <si>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</si>
  <si>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</si>
  <si>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</si>
  <si>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</si>
  <si>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</si>
  <si>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</si>
  <si>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</si>
  <si>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</si>
  <si>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</si>
  <si>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</si>
  <si>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</si>
  <si>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</si>
  <si>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</si>
  <si>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</si>
  <si>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</si>
  <si>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</si>
  <si>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</si>
  <si>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</si>
  <si>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</si>
  <si>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</si>
  <si>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</si>
  <si>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</si>
  <si>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</si>
  <si>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</si>
  <si>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</si>
  <si>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</si>
  <si>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</si>
  <si>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</si>
  <si>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</si>
  <si>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</si>
  <si>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</si>
  <si>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</si>
  <si>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</si>
  <si>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</si>
  <si>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</si>
  <si>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</si>
  <si>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</si>
  <si>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</si>
  <si>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</si>
  <si>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</si>
  <si>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</si>
  <si>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</si>
  <si>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</si>
  <si>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</si>
  <si>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</si>
  <si>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</si>
  <si>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</si>
  <si>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</si>
  <si>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</si>
  <si>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</si>
  <si>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</si>
  <si>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</si>
  <si>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</si>
  <si>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</si>
  <si>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</si>
  <si>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</si>
  <si>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</si>
  <si>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</si>
  <si>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</si>
  <si>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</si>
  <si>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</si>
  <si>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</si>
  <si>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</si>
  <si>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</si>
  <si>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</si>
  <si>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</si>
  <si>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</si>
  <si>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</si>
  <si>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</si>
  <si>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</si>
  <si>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</si>
  <si>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</si>
  <si>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</si>
  <si>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</si>
  <si>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</si>
  <si>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</si>
  <si>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</si>
  <si>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</si>
  <si>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</si>
  <si>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</si>
  <si>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</si>
  <si>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</si>
  <si>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</si>
  <si>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</si>
  <si>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</si>
  <si>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</si>
  <si>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</si>
  <si>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</si>
  <si>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</si>
  <si>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</si>
  <si>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</si>
  <si>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</si>
  <si>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</si>
  <si>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</si>
  <si>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</si>
  <si>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</si>
  <si>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</si>
  <si>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</si>
  <si>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</si>
  <si>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</si>
  <si>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</si>
  <si>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</si>
  <si>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</si>
  <si>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</si>
  <si>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</si>
  <si>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</si>
  <si>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</si>
  <si>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</si>
  <si>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</si>
  <si>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</si>
  <si>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</si>
  <si>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</si>
  <si>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</si>
  <si>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</si>
  <si>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</si>
  <si>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</si>
  <si>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</si>
  <si>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</si>
  <si>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</si>
  <si>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</si>
  <si>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</si>
  <si>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</si>
  <si>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</si>
  <si>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</si>
  <si>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</si>
  <si>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</si>
  <si>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</si>
  <si>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</si>
  <si>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</si>
  <si>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</si>
  <si>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</si>
  <si>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</si>
  <si>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</si>
  <si>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</si>
  <si>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</si>
  <si>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</si>
  <si>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</si>
  <si>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</si>
  <si>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</si>
  <si>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</si>
  <si>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</si>
  <si>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</si>
  <si>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</si>
  <si>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</si>
  <si>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</si>
  <si>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</si>
  <si>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</si>
  <si>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</si>
  <si>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</si>
  <si>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</si>
  <si>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</si>
  <si>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</si>
  <si>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</si>
  <si>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</si>
  <si>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</si>
  <si>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</si>
  <si>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</si>
  <si>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</si>
  <si>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</si>
  <si>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</si>
  <si>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</si>
  <si>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</si>
  <si>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</si>
  <si>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</si>
  <si>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</si>
  <si>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</si>
  <si>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</si>
  <si>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</si>
  <si>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</si>
  <si>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</si>
  <si>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</si>
  <si>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</si>
  <si>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</si>
  <si>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</si>
  <si>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</si>
  <si>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</si>
  <si>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</si>
  <si>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</si>
  <si>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</si>
  <si>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</si>
  <si>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</si>
  <si>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</si>
  <si>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</si>
  <si>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</si>
  <si>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</si>
  <si>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</si>
  <si>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</si>
  <si>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</si>
  <si>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</si>
  <si>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</si>
  <si>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</si>
  <si>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</si>
  <si>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</si>
  <si>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</si>
  <si>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</si>
  <si>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</si>
  <si>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</si>
  <si>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</si>
  <si>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</si>
  <si>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</si>
  <si>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</si>
  <si>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</si>
  <si>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</si>
  <si>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</si>
  <si>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</si>
  <si>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</si>
  <si>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</si>
  <si>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</si>
  <si>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</si>
  <si>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</si>
  <si>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</si>
  <si>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</si>
  <si>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</si>
  <si>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</si>
  <si>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</si>
  <si>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</si>
  <si>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</si>
  <si>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</si>
  <si>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</si>
  <si>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</si>
  <si>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</si>
  <si>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</si>
  <si>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</si>
  <si>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</si>
  <si>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</si>
  <si>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</si>
  <si>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</si>
  <si>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</si>
  <si>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</si>
  <si>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</si>
  <si>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</si>
  <si>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</si>
  <si>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</si>
  <si>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</si>
  <si>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</si>
  <si>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</si>
  <si>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</si>
  <si>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</si>
  <si>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</si>
  <si>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</si>
  <si>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</si>
  <si>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</si>
  <si>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</si>
  <si>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</si>
  <si>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</si>
  <si>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</si>
  <si>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</si>
  <si>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</si>
  <si>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</si>
  <si>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</si>
  <si>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</si>
  <si>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</si>
  <si>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</si>
  <si>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</si>
  <si>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</si>
  <si>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</si>
  <si>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</si>
  <si>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</si>
  <si>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</si>
  <si>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</si>
  <si>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</si>
  <si>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</si>
  <si>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</si>
  <si>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</si>
  <si>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</si>
  <si>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</si>
  <si>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</si>
  <si>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</si>
  <si>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</si>
  <si>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</si>
  <si>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</si>
  <si>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</si>
  <si>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</si>
  <si>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</si>
  <si>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</si>
  <si>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</si>
  <si>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</si>
  <si>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</si>
  <si>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</si>
  <si>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</si>
  <si>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</si>
  <si>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</si>
  <si>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</si>
  <si>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</si>
  <si>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</si>
  <si>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</si>
  <si>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</si>
  <si>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</si>
  <si>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</si>
  <si>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</si>
  <si>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</si>
  <si>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</si>
  <si>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</si>
  <si>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</si>
  <si>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</si>
  <si>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</si>
  <si>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</si>
  <si>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</si>
  <si>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</si>
  <si>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</si>
  <si>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</si>
  <si>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</si>
  <si>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</si>
  <si>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</si>
  <si>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</si>
  <si>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</si>
  <si>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</si>
  <si>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</si>
  <si>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</si>
  <si>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</si>
  <si>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</si>
  <si>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</si>
  <si>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</si>
  <si>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</si>
  <si>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</si>
  <si>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</si>
  <si>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</si>
  <si>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</si>
  <si>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</si>
  <si>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</si>
  <si>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</si>
  <si>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</si>
  <si>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</si>
  <si>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</si>
  <si>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</si>
  <si>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</si>
  <si>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</si>
  <si>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</si>
  <si>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</si>
  <si>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</si>
  <si>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</si>
  <si>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</si>
  <si>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</si>
  <si>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</si>
  <si>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</si>
  <si>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</si>
  <si>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</si>
  <si>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</si>
  <si>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</si>
  <si>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</si>
  <si>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</si>
  <si>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</si>
  <si>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</si>
  <si>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</si>
  <si>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</si>
  <si>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</si>
  <si>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</si>
  <si>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</si>
  <si>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</si>
  <si>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</si>
  <si>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</si>
  <si>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</si>
  <si>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</si>
  <si>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</si>
  <si>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</si>
  <si>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</si>
  <si>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</si>
  <si>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</si>
  <si>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</si>
  <si>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</si>
  <si>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</si>
  <si>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</si>
  <si>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</si>
  <si>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</si>
  <si>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</si>
  <si>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</si>
  <si>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</si>
  <si>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</si>
  <si>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</si>
  <si>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</si>
  <si>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</si>
  <si>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</si>
  <si>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</si>
  <si>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</si>
  <si>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</si>
  <si>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</si>
  <si>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</si>
  <si>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</si>
  <si>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</si>
  <si>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</si>
  <si>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</si>
  <si>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</si>
  <si>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</si>
  <si>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</si>
  <si>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</si>
  <si>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</si>
  <si>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</si>
  <si>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</si>
  <si>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</si>
  <si>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</si>
  <si>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</si>
  <si>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</si>
  <si>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</si>
  <si>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</si>
  <si>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</si>
  <si>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</si>
  <si>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</si>
  <si>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</si>
  <si>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</si>
  <si>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</si>
  <si>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</si>
  <si>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</si>
  <si>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</si>
  <si>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</si>
  <si>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</si>
  <si>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</si>
  <si>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</si>
  <si>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</si>
  <si>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</si>
  <si>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</si>
  <si>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</si>
  <si>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</si>
  <si>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</si>
  <si>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</si>
  <si>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</si>
  <si>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</si>
  <si>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</si>
  <si>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</si>
  <si>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</si>
  <si>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</si>
  <si>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</si>
  <si>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</si>
  <si>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</si>
  <si>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</si>
  <si>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</si>
  <si>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</si>
  <si>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</si>
  <si>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</si>
  <si>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</si>
  <si>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</si>
  <si>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</si>
  <si>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</si>
  <si>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</si>
  <si>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</si>
  <si>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</si>
  <si>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</si>
  <si>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</si>
  <si>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</si>
  <si>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</si>
  <si>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</si>
  <si>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</si>
  <si>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</si>
  <si>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</si>
  <si>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</si>
  <si>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</si>
  <si>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</si>
  <si>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</si>
  <si>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</si>
  <si>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</si>
  <si>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</si>
  <si>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</si>
  <si>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</si>
  <si>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</si>
  <si>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</si>
  <si>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</si>
  <si>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</si>
  <si>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</si>
  <si>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</si>
  <si>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</si>
  <si>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</si>
  <si>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</si>
  <si>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</si>
  <si>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</si>
  <si>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</si>
  <si>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</si>
  <si>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</si>
  <si>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</si>
  <si>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</si>
  <si>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</si>
  <si>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</si>
  <si>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</si>
  <si>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</si>
  <si>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</si>
  <si>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</si>
  <si>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</si>
  <si>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</si>
  <si>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</si>
  <si>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</si>
  <si>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</si>
  <si>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</si>
  <si>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</si>
  <si>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</si>
  <si>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</si>
  <si>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</si>
  <si>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</si>
  <si>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</si>
  <si>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</si>
  <si>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</si>
  <si>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</si>
  <si>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</si>
  <si>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</si>
  <si>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</si>
  <si>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</si>
  <si>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</si>
  <si>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</si>
  <si>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</si>
  <si>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</si>
  <si>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</si>
  <si>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</si>
  <si>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</si>
  <si>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</si>
  <si>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</si>
  <si>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</si>
  <si>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</si>
  <si>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</si>
  <si>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</si>
  <si>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</si>
  <si>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</si>
  <si>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</si>
  <si>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</si>
  <si>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</si>
  <si>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</si>
  <si>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</si>
  <si>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</si>
  <si>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</si>
  <si>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</si>
  <si>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</si>
  <si>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</si>
  <si>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</si>
  <si>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</si>
  <si>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</si>
  <si>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</si>
  <si>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</si>
  <si>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</si>
  <si>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</si>
  <si>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</si>
  <si>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</si>
  <si>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</si>
  <si>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</si>
  <si>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</si>
  <si>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</si>
  <si>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</si>
  <si>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</si>
  <si>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</si>
  <si>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</si>
  <si>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</si>
  <si>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</si>
  <si>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</si>
  <si>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</si>
  <si>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</si>
  <si>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</si>
  <si>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</si>
  <si>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</si>
  <si>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</si>
  <si>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</si>
  <si>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</si>
  <si>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</si>
  <si>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</si>
  <si>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</si>
  <si>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</si>
  <si>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</si>
  <si>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</si>
  <si>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</si>
  <si>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</si>
  <si>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</si>
  <si>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</si>
  <si>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</si>
  <si>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</si>
  <si>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</si>
  <si>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</si>
  <si>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</si>
  <si>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</si>
  <si>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</si>
  <si>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</si>
  <si>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</si>
  <si>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</si>
  <si>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</si>
  <si>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</si>
  <si>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</si>
  <si>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</si>
  <si>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</si>
  <si>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</si>
  <si>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</si>
  <si>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</si>
  <si>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</si>
  <si>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</si>
  <si>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</si>
  <si>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</si>
  <si>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</si>
  <si>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</si>
  <si>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</si>
  <si>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</si>
  <si>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</si>
  <si>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</si>
  <si>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</si>
  <si>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</si>
  <si>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</si>
  <si>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</si>
  <si>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</si>
  <si>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</si>
  <si>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</si>
  <si>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</si>
  <si>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</si>
  <si>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</si>
  <si>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</si>
  <si>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</si>
  <si>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</si>
  <si>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</si>
  <si>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</si>
  <si>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</si>
  <si>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</si>
  <si>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</si>
  <si>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</si>
  <si>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</si>
  <si>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</si>
  <si>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</si>
  <si>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</si>
  <si>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</si>
  <si>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</si>
  <si>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</si>
  <si>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</si>
  <si>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</si>
  <si>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</si>
  <si>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</si>
  <si>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</si>
  <si>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</si>
  <si>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</si>
  <si>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</si>
  <si>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</si>
  <si>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</si>
  <si>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</si>
  <si>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</si>
  <si>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</si>
  <si>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</si>
  <si>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</si>
  <si>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</si>
  <si>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</si>
  <si>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</si>
  <si>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</si>
  <si>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</si>
  <si>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</si>
  <si>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</si>
  <si>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</si>
  <si>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</si>
  <si>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</si>
  <si>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</si>
  <si>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</si>
  <si>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</si>
  <si>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</si>
  <si>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</si>
  <si>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</si>
  <si>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</si>
  <si>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</si>
  <si>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</si>
  <si>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</si>
  <si>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</si>
  <si>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</si>
  <si>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</si>
  <si>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</si>
  <si>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</si>
  <si>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</si>
  <si>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</si>
  <si>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</si>
  <si>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</si>
  <si>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</si>
  <si>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</si>
  <si>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</si>
  <si>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</si>
  <si>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</si>
  <si>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</si>
  <si>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</si>
  <si>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</si>
  <si>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</si>
  <si>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</si>
  <si>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</si>
  <si>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</si>
  <si>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</si>
  <si>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</si>
  <si>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</si>
  <si>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</si>
  <si>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</si>
  <si>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</si>
  <si>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</si>
  <si>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</si>
  <si>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</si>
  <si>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</si>
  <si>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</si>
  <si>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</si>
  <si>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</si>
  <si>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</si>
  <si>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</si>
  <si>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</si>
  <si>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</si>
  <si>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</si>
  <si>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</si>
  <si>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</si>
  <si>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</si>
  <si>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</si>
  <si>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</si>
  <si>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</si>
  <si>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</si>
  <si>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</si>
  <si>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</si>
  <si>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</si>
  <si>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</si>
  <si>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</si>
  <si>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</si>
  <si>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</si>
  <si>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</si>
  <si>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</si>
  <si>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</si>
  <si>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</si>
  <si>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</si>
  <si>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</si>
  <si>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</si>
  <si>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</si>
  <si>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</si>
  <si>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</si>
  <si>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</si>
  <si>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</si>
  <si>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</si>
  <si>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</si>
  <si>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</si>
  <si>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</si>
  <si>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</si>
  <si>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</si>
  <si>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</si>
  <si>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</si>
  <si>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</si>
  <si>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</si>
  <si>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</si>
  <si>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</si>
  <si>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</si>
  <si>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</si>
  <si>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</si>
  <si>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</si>
  <si>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</si>
  <si>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</si>
  <si>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</si>
  <si>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</si>
  <si>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</si>
  <si>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</si>
  <si>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</si>
  <si>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</si>
  <si>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</si>
  <si>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</si>
  <si>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</si>
  <si>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</si>
  <si>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</si>
  <si>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</si>
  <si>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</si>
  <si>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</si>
  <si>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</si>
  <si>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</si>
  <si>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</si>
  <si>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</si>
  <si>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</si>
  <si>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</si>
  <si>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</si>
  <si>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</si>
  <si>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</si>
  <si>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</si>
  <si>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</si>
  <si>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</si>
  <si>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</si>
  <si>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</si>
  <si>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</si>
  <si>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</si>
  <si>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</si>
  <si>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</si>
  <si>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</si>
  <si>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</si>
  <si>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</si>
  <si>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</si>
  <si>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</si>
  <si>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</si>
  <si>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</si>
  <si>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</si>
  <si>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</si>
  <si>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</si>
  <si>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</si>
  <si>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</si>
  <si>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</si>
  <si>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</si>
  <si>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</si>
  <si>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</si>
  <si>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</si>
  <si>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</si>
  <si>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</si>
  <si>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</si>
  <si>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</si>
  <si>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</si>
  <si>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</si>
  <si>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</si>
  <si>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</si>
  <si>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</si>
  <si>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</si>
  <si>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</si>
  <si>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</si>
  <si>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</si>
  <si>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</si>
  <si>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</si>
  <si>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</si>
  <si>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</si>
  <si>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</si>
  <si>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</si>
  <si>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</si>
  <si>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</si>
  <si>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</si>
  <si>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</si>
  <si>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</si>
  <si>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</si>
  <si>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</si>
  <si>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</si>
  <si>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</si>
  <si>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</si>
  <si>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</si>
  <si>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</si>
  <si>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</si>
  <si>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</si>
  <si>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</si>
  <si>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</si>
  <si>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</si>
  <si>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</si>
  <si>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</si>
  <si>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</si>
  <si>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</si>
  <si>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</si>
  <si>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</si>
  <si>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</si>
  <si>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</si>
  <si>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</si>
  <si>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</si>
  <si>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</si>
  <si>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</si>
  <si>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</si>
  <si>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</si>
  <si>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</si>
  <si>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</si>
  <si>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</si>
  <si>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</si>
  <si>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</si>
  <si>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</si>
  <si>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</si>
  <si>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</si>
  <si>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</si>
  <si>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</si>
  <si>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</si>
  <si>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</si>
  <si>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</si>
  <si>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</si>
  <si>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</si>
  <si>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</si>
  <si>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</si>
  <si>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</si>
  <si>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</si>
  <si>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</si>
  <si>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</si>
  <si>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</si>
  <si>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</si>
  <si>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</si>
  <si>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</si>
  <si>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</si>
  <si>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</si>
  <si>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</si>
  <si>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</si>
  <si>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</si>
  <si>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</si>
  <si>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</si>
  <si>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</si>
  <si>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</si>
  <si>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</si>
  <si>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</si>
  <si>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</si>
  <si>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</si>
  <si>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</si>
  <si>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</si>
  <si>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</si>
  <si>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</si>
  <si>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</si>
  <si>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</si>
  <si>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</si>
  <si>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</si>
  <si>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</si>
  <si>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</si>
  <si>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</si>
  <si>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</si>
  <si>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</si>
  <si>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</si>
  <si>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</si>
  <si>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</si>
  <si>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</si>
  <si>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</si>
  <si>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</si>
  <si>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</si>
  <si>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</si>
  <si>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</si>
  <si>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</si>
  <si>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</si>
  <si>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</si>
  <si>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</si>
  <si>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</si>
  <si>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</si>
  <si>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</si>
  <si>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</si>
  <si>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</si>
  <si>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</si>
  <si>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</si>
  <si>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</si>
  <si>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</si>
  <si>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</si>
  <si>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</si>
  <si>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</si>
  <si>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</si>
  <si>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</si>
  <si>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</si>
  <si>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</si>
  <si>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</si>
  <si>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</si>
  <si>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</si>
  <si>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</si>
  <si>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</si>
  <si>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</si>
  <si>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</si>
  <si>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</si>
  <si>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</si>
  <si>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</si>
  <si>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</si>
  <si>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</si>
  <si>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</si>
  <si>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</si>
  <si>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</si>
  <si>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</si>
  <si>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</si>
  <si>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</si>
  <si>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</si>
  <si>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</si>
  <si>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</si>
  <si>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</si>
  <si>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</si>
  <si>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</si>
  <si>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</si>
  <si>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</si>
  <si>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</si>
  <si>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</si>
  <si>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</si>
  <si>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</si>
  <si>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</si>
  <si>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</si>
  <si>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</si>
  <si>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</si>
  <si>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</si>
  <si>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</si>
  <si>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</si>
  <si>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</si>
  <si>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</si>
  <si>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</si>
  <si>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</si>
  <si>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</si>
  <si>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</si>
  <si>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</si>
  <si>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</si>
  <si>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</si>
  <si>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</si>
  <si>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</si>
  <si>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</si>
  <si>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</si>
  <si>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</si>
  <si>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</si>
  <si>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</si>
  <si>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</si>
  <si>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</si>
  <si>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</si>
  <si>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</si>
  <si>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</si>
  <si>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</si>
  <si>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</si>
  <si>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</si>
  <si>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</si>
  <si>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</si>
  <si>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</si>
  <si>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</si>
  <si>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</si>
  <si>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</si>
  <si>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</si>
  <si>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</si>
  <si>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</si>
  <si>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</si>
  <si>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</si>
  <si>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</si>
  <si>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</si>
  <si>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</si>
  <si>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</si>
  <si>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</si>
  <si>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</si>
  <si>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</si>
  <si>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</si>
  <si>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</si>
  <si>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</si>
  <si>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</si>
  <si>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</si>
  <si>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</si>
  <si>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</si>
  <si>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</si>
  <si>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</si>
  <si>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</si>
  <si>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</si>
  <si>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</si>
  <si>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</si>
  <si>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</si>
  <si>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</si>
  <si>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</si>
  <si>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</si>
  <si>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</si>
  <si>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</si>
  <si>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</si>
  <si>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</si>
  <si>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</si>
  <si>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</si>
  <si>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</si>
  <si>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</si>
  <si>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</si>
  <si>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</si>
  <si>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</si>
  <si>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</si>
  <si>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</si>
  <si>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</si>
  <si>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</si>
  <si>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</si>
  <si>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</si>
  <si>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</si>
  <si>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</si>
  <si>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</si>
  <si>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</si>
  <si>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</si>
  <si>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</si>
  <si>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</si>
  <si>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</si>
  <si>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</si>
  <si>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</si>
  <si>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</si>
  <si>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</si>
  <si>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</si>
  <si>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</si>
  <si>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</si>
  <si>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</si>
  <si>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</si>
  <si>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</si>
  <si>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</si>
  <si>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</si>
  <si>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</si>
  <si>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</si>
  <si>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</si>
  <si>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</si>
  <si>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</si>
  <si>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</si>
  <si>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</si>
  <si>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</si>
  <si>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</si>
  <si>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</si>
  <si>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</si>
  <si>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</si>
  <si>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</si>
  <si>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</si>
  <si>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</si>
  <si>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</si>
  <si>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</si>
  <si>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</si>
  <si>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</si>
  <si>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</si>
  <si>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</si>
  <si>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</si>
  <si>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</si>
  <si>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</si>
  <si>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</si>
  <si>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</si>
  <si>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</si>
  <si>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</si>
  <si>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</si>
  <si>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</si>
  <si>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</si>
  <si>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</si>
  <si>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</si>
  <si>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</si>
  <si>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</si>
  <si>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</si>
  <si>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</si>
  <si>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</si>
  <si>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</si>
  <si>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</si>
  <si>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</si>
  <si>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</si>
  <si>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</si>
  <si>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</si>
  <si>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</si>
  <si>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</si>
  <si>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</si>
  <si>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</si>
  <si>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</si>
  <si>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</si>
  <si>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</si>
  <si>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</si>
  <si>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</si>
  <si>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</si>
  <si>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</si>
  <si>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</si>
  <si>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</si>
  <si>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</si>
  <si>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</si>
  <si>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</si>
  <si>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</si>
  <si>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</si>
  <si>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</si>
  <si>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</si>
  <si>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</si>
  <si>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</si>
  <si>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</si>
  <si>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</si>
  <si>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</si>
  <si>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</si>
  <si>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</si>
  <si>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</si>
  <si>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</si>
  <si>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</si>
  <si>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</si>
  <si>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</si>
  <si>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</si>
  <si>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</si>
  <si>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</si>
  <si>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</si>
  <si>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</si>
  <si>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</si>
  <si>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</si>
  <si>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</si>
  <si>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</si>
  <si>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</si>
  <si>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</si>
  <si>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</si>
  <si>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</si>
  <si>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</si>
  <si>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</si>
  <si>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</si>
  <si>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</si>
  <si>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</si>
  <si>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</si>
  <si>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</si>
  <si>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</si>
  <si>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</si>
  <si>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</si>
  <si>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</si>
  <si>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</si>
  <si>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</si>
  <si>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</si>
  <si>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</si>
  <si>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</si>
  <si>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</si>
  <si>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</si>
  <si>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</si>
  <si>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</si>
  <si>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</si>
  <si>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</si>
  <si>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</si>
  <si>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</si>
  <si>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</si>
  <si>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</si>
  <si>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</si>
  <si>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</si>
  <si>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</si>
  <si>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</si>
  <si>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</si>
  <si>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</si>
  <si>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</si>
  <si>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</si>
  <si>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</si>
  <si>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</si>
  <si>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</si>
  <si>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</si>
  <si>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</si>
  <si>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</si>
  <si>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</si>
  <si>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</si>
  <si>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</si>
  <si>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</si>
  <si>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</si>
  <si>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</si>
  <si>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</si>
  <si>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</si>
  <si>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</si>
  <si>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</si>
  <si>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</si>
  <si>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</si>
  <si>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</si>
  <si>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</si>
  <si>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</si>
  <si>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</si>
  <si>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</si>
  <si>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</si>
  <si>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</si>
  <si>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</si>
  <si>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</si>
  <si>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</si>
  <si>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</si>
  <si>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</si>
  <si>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</si>
  <si>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</si>
  <si>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</si>
  <si>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</si>
  <si>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</si>
  <si>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</si>
  <si>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</si>
  <si>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</si>
  <si>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</si>
  <si>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</si>
  <si>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</si>
  <si>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</si>
  <si>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</si>
  <si>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</si>
  <si>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</si>
  <si>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</si>
  <si>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</si>
  <si>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</si>
  <si>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</si>
  <si>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</si>
  <si>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</si>
  <si>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</si>
  <si>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</si>
  <si>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</si>
  <si>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</si>
  <si>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</si>
  <si>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</si>
  <si>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</si>
  <si>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</si>
  <si>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</si>
  <si>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</si>
  <si>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</si>
  <si>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</si>
  <si>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</si>
  <si>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</si>
  <si>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</si>
  <si>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</si>
  <si>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</si>
  <si>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</si>
  <si>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</si>
  <si>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</si>
  <si>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</si>
  <si>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</si>
  <si>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</si>
  <si>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</si>
  <si>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</si>
  <si>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</si>
  <si>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</si>
  <si>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</si>
  <si>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</si>
  <si>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</si>
  <si>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</si>
  <si>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</si>
  <si>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</si>
  <si>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</si>
  <si>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</si>
  <si>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</si>
  <si>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</si>
  <si>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</si>
  <si>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</si>
  <si>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</si>
  <si>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</si>
  <si>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</si>
  <si>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</si>
  <si>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</si>
  <si>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</si>
  <si>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</si>
  <si>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</si>
  <si>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</si>
  <si>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</si>
  <si>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</si>
  <si>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</si>
  <si>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</si>
  <si>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</si>
  <si>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</si>
  <si>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</si>
  <si>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</si>
  <si>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</si>
  <si>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</si>
  <si>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</si>
  <si>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</si>
  <si>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</si>
  <si>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</si>
  <si>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</si>
  <si>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</si>
  <si>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</si>
  <si>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</si>
  <si>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</si>
  <si>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</si>
  <si>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</si>
  <si>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</si>
  <si>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</si>
  <si>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</si>
  <si>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</si>
  <si>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</si>
  <si>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</si>
  <si>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</si>
  <si>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</si>
  <si>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</si>
  <si>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</si>
  <si>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</si>
  <si>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</si>
  <si>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</si>
  <si>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</si>
  <si>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</si>
  <si>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</si>
  <si>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</si>
  <si>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</si>
  <si>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</si>
  <si>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</si>
  <si>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</si>
  <si>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</si>
  <si>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</si>
  <si>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</si>
  <si>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</si>
  <si>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</si>
  <si>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</si>
  <si>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</si>
  <si>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</si>
  <si>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</si>
  <si>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</si>
  <si>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</si>
  <si>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</si>
  <si>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</si>
  <si>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</si>
  <si>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</si>
  <si>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</si>
  <si>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</si>
  <si>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</si>
  <si>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</si>
  <si>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</si>
  <si>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</si>
  <si>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</si>
  <si>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</si>
  <si>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</si>
  <si>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</si>
  <si>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</si>
  <si>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</si>
  <si>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</si>
  <si>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</si>
  <si>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</si>
  <si>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</si>
  <si>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</si>
  <si>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</si>
  <si>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</si>
  <si>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</si>
  <si>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</si>
  <si>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</si>
  <si>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</si>
  <si>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</si>
  <si>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</si>
  <si>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</si>
  <si>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</si>
  <si>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</si>
  <si>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</si>
  <si>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</si>
  <si>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</si>
  <si>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</si>
  <si>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</si>
  <si>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</si>
  <si>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</si>
  <si>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</si>
  <si>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</si>
  <si>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</si>
  <si>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</si>
  <si>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</si>
  <si>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</si>
  <si>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</si>
  <si>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</si>
  <si>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</si>
  <si>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</si>
  <si>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</si>
  <si>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</si>
  <si>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</si>
  <si>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</si>
  <si>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</si>
  <si>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</si>
  <si>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</si>
  <si>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</si>
  <si>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</si>
  <si>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</si>
  <si>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</si>
  <si>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</si>
  <si>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</si>
  <si>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</si>
  <si>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</si>
  <si>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</si>
  <si>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</si>
  <si>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</si>
  <si>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</si>
  <si>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</si>
  <si>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</si>
  <si>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</si>
  <si>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</si>
  <si>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</si>
  <si>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</si>
  <si>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</si>
  <si>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</si>
  <si>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</si>
  <si>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</si>
  <si>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</si>
  <si>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</si>
  <si>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</si>
  <si>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</si>
  <si>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</si>
  <si>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</si>
  <si>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</si>
  <si>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</si>
  <si>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</si>
  <si>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</si>
  <si>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</si>
  <si>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</si>
  <si>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</si>
  <si>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</si>
  <si>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</si>
  <si>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</si>
  <si>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</si>
  <si>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</si>
  <si>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</si>
  <si>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</si>
  <si>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</si>
  <si>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</si>
  <si>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</si>
  <si>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</si>
  <si>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</si>
  <si>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</si>
  <si>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</si>
  <si>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</si>
  <si>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</si>
  <si>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</si>
  <si>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</si>
  <si>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</si>
  <si>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</si>
  <si>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</si>
  <si>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</si>
  <si>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</si>
  <si>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</si>
  <si>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</si>
  <si>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</si>
  <si>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</si>
  <si>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</si>
  <si>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</si>
  <si>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</si>
  <si>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</si>
  <si>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</si>
  <si>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</si>
  <si>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</si>
  <si>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</si>
  <si>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</si>
  <si>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</si>
  <si>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</si>
  <si>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</si>
  <si>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</si>
  <si>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</si>
  <si>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</si>
  <si>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</si>
  <si>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</si>
  <si>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</si>
  <si>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</si>
  <si>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</si>
  <si>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</si>
  <si>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</si>
  <si>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</si>
  <si>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</si>
  <si>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</si>
  <si>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</si>
  <si>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</si>
  <si>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</si>
  <si>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</si>
  <si>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</si>
  <si>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</si>
  <si>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</si>
  <si>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</si>
  <si>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</si>
  <si>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</si>
  <si>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</si>
  <si>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</si>
  <si>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</si>
  <si>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</si>
  <si>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</si>
  <si>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</si>
  <si>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</si>
  <si>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</si>
  <si>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</si>
  <si>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</si>
  <si>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</si>
  <si>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</si>
  <si>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</si>
  <si>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</si>
  <si>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</si>
  <si>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</si>
  <si>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</si>
  <si>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</si>
  <si>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</si>
  <si>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</si>
  <si>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</si>
  <si>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</si>
  <si>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</si>
  <si>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</si>
  <si>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</si>
  <si>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</si>
  <si>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</si>
  <si>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</si>
  <si>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</si>
  <si>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</si>
  <si>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</si>
  <si>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</si>
  <si>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</si>
  <si>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</si>
  <si>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</si>
  <si>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</si>
  <si>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</si>
  <si>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</si>
  <si>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</si>
  <si>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</si>
  <si>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</si>
  <si>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</si>
  <si>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</si>
  <si>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</si>
  <si>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</si>
  <si>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</si>
  <si>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</si>
  <si>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</si>
  <si>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</si>
  <si>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</si>
  <si>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</si>
  <si>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</si>
  <si>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</si>
  <si>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</si>
  <si>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</si>
  <si>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</si>
  <si>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</si>
  <si>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</si>
  <si>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</si>
  <si>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</si>
  <si>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</si>
  <si>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</si>
  <si>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</si>
  <si>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</si>
  <si>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</si>
  <si>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</si>
  <si>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</si>
  <si>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</si>
  <si>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</si>
  <si>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</si>
  <si>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</si>
  <si>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</si>
  <si>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</si>
  <si>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</si>
  <si>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</si>
  <si>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</si>
  <si>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</si>
  <si>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</si>
  <si>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</si>
  <si>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</si>
  <si>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</si>
  <si>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</si>
  <si>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</si>
  <si>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</si>
  <si>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</si>
  <si>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</si>
  <si>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</si>
  <si>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</si>
  <si>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</si>
  <si>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</si>
  <si>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</si>
  <si>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</si>
  <si>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</si>
  <si>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</si>
  <si>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</si>
  <si>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</si>
  <si>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</si>
  <si>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</si>
  <si>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</si>
  <si>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</si>
  <si>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</si>
  <si>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</si>
  <si>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</si>
  <si>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</si>
  <si>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</si>
  <si>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</si>
  <si>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</si>
  <si>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</si>
  <si>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</si>
  <si>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</si>
  <si>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</si>
  <si>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</si>
  <si>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</si>
  <si>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</si>
  <si>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</si>
  <si>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</si>
  <si>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</si>
  <si>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</si>
  <si>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</si>
  <si>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</si>
  <si>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</si>
  <si>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</si>
  <si>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</si>
  <si>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</si>
  <si>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</si>
  <si>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</si>
  <si>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</si>
  <si>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</si>
  <si>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</si>
  <si>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</si>
  <si>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</si>
  <si>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</si>
  <si>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</si>
  <si>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</si>
  <si>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</si>
  <si>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</si>
  <si>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</si>
  <si>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</si>
  <si>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</si>
  <si>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</si>
  <si>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</si>
  <si>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</si>
  <si>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</si>
  <si>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</si>
  <si>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</si>
  <si>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</si>
  <si>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</si>
  <si>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</si>
  <si>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</si>
  <si>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</si>
  <si>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</si>
  <si>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</si>
  <si>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</si>
  <si>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</si>
  <si>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</si>
  <si>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</si>
  <si>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</si>
  <si>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</si>
  <si>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</si>
  <si>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</si>
  <si>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</si>
  <si>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</si>
  <si>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</si>
  <si>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</si>
  <si>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</si>
  <si>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</si>
  <si>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</si>
  <si>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</si>
  <si>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</si>
  <si>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</si>
  <si>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</si>
  <si>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</si>
  <si>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</si>
  <si>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</si>
  <si>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</si>
  <si>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</si>
  <si>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</si>
  <si>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</si>
  <si>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</si>
  <si>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</si>
  <si>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</si>
  <si>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</si>
  <si>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</si>
  <si>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</si>
  <si>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</si>
  <si>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</si>
  <si>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</si>
  <si>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</si>
  <si>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</si>
  <si>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</si>
  <si>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</si>
  <si>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</si>
  <si>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</si>
  <si>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</si>
  <si>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</si>
  <si>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</si>
  <si>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</si>
  <si>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</si>
  <si>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</si>
  <si>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</si>
  <si>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</si>
  <si>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</si>
  <si>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</si>
  <si>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</si>
  <si>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</si>
  <si>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</si>
  <si>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</si>
  <si>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</si>
  <si>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</si>
  <si>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</si>
  <si>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</si>
  <si>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</si>
  <si>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</si>
  <si>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</si>
  <si>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</si>
  <si>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</si>
  <si>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</si>
  <si>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</si>
  <si>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</si>
  <si>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</si>
  <si>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</si>
  <si>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</si>
  <si>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</si>
  <si>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</si>
  <si>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</si>
  <si>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</si>
  <si>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</si>
  <si>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</si>
  <si>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</si>
  <si>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</si>
  <si>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</si>
  <si>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</si>
  <si>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</si>
  <si>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</si>
  <si>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</si>
  <si>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</si>
  <si>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</si>
  <si>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</si>
  <si>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</si>
  <si>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</si>
  <si>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</si>
  <si>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</si>
  <si>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</si>
  <si>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</si>
  <si>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</si>
  <si>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</si>
  <si>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</si>
  <si>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</si>
  <si>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</si>
  <si>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</si>
  <si>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</si>
  <si>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</si>
  <si>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</si>
  <si>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</si>
  <si>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</si>
  <si>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</si>
  <si>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</si>
  <si>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</si>
  <si>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</si>
  <si>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</si>
  <si>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</si>
  <si>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</si>
  <si>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</si>
  <si>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</si>
  <si>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</si>
  <si>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</si>
  <si>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</si>
  <si>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</si>
  <si>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</si>
  <si>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</si>
  <si>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</si>
  <si>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</si>
  <si>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</si>
  <si>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</si>
  <si>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</si>
  <si>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</si>
  <si>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</si>
  <si>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</si>
  <si>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</si>
  <si>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</si>
  <si>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</si>
  <si>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</si>
  <si>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</si>
  <si>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</si>
  <si>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</si>
  <si>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</si>
  <si>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</si>
  <si>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</si>
  <si>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</si>
  <si>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</si>
  <si>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</si>
  <si>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</si>
  <si>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</si>
  <si>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</si>
  <si>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</si>
  <si>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</si>
  <si>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</si>
  <si>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</si>
  <si>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</si>
  <si>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</si>
  <si>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</si>
  <si>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</si>
  <si>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</si>
  <si>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</si>
  <si>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</si>
  <si>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</si>
  <si>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</si>
  <si>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</si>
  <si>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</si>
  <si>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</si>
  <si>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</si>
  <si>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</si>
  <si>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</si>
  <si>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</si>
  <si>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</si>
  <si>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</si>
  <si>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</si>
  <si>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</si>
  <si>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</si>
  <si>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</si>
  <si>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</si>
  <si>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</si>
  <si>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</si>
  <si>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</si>
  <si>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</si>
  <si>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</si>
  <si>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</si>
  <si>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</si>
  <si>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</si>
  <si>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</si>
  <si>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</si>
  <si>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</si>
  <si>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</si>
  <si>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</si>
  <si>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</si>
  <si>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</si>
  <si>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</si>
  <si>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</si>
  <si>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</si>
  <si>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</si>
  <si>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</si>
  <si>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</si>
  <si>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</si>
  <si>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</si>
  <si>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</si>
  <si>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</si>
  <si>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</si>
  <si>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</si>
  <si>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</si>
  <si>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</si>
  <si>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</si>
  <si>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</si>
  <si>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</si>
  <si>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</si>
  <si>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</si>
  <si>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</si>
  <si>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</si>
  <si>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</si>
  <si>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</si>
  <si>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</si>
  <si>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</si>
  <si>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</si>
  <si>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</si>
  <si>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</si>
  <si>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</si>
  <si>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</si>
  <si>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</si>
  <si>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</si>
  <si>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</si>
  <si>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</si>
  <si>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</si>
  <si>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</si>
  <si>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</si>
  <si>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</si>
  <si>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</si>
  <si>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</si>
  <si>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</si>
  <si>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</si>
  <si>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</si>
  <si>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</si>
  <si>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</si>
  <si>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</si>
  <si>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</si>
  <si>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</si>
  <si>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</si>
  <si>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</si>
  <si>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</si>
  <si>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</si>
  <si>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</si>
  <si>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</si>
  <si>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</si>
  <si>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</si>
  <si>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</si>
  <si>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</si>
  <si>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</si>
  <si>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</si>
  <si>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</si>
  <si>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</si>
  <si>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</si>
  <si>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</si>
  <si>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</si>
  <si>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</si>
  <si>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</si>
  <si>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</si>
  <si>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</si>
  <si>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</si>
  <si>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</si>
  <si>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</si>
  <si>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</si>
  <si>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</si>
  <si>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</si>
  <si>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</si>
  <si>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</si>
  <si>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</si>
  <si>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</si>
  <si>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</si>
  <si>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</si>
  <si>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</si>
  <si>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</si>
  <si>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</si>
  <si>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</si>
  <si>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</si>
  <si>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</si>
  <si>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</si>
  <si>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</si>
  <si>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</si>
  <si>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</si>
  <si>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</si>
  <si>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</si>
  <si>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</si>
  <si>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</si>
  <si>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</si>
  <si>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</si>
  <si>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</si>
  <si>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</si>
  <si>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</si>
  <si>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</si>
  <si>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</si>
  <si>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</si>
  <si>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</si>
  <si>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</si>
  <si>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</si>
  <si>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</si>
  <si>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</si>
  <si>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</si>
  <si>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</si>
  <si>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</si>
  <si>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</si>
  <si>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</si>
  <si>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</si>
  <si>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</si>
  <si>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</si>
  <si>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</si>
  <si>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</si>
  <si>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</si>
  <si>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</si>
  <si>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</si>
  <si>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</si>
  <si>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</si>
  <si>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</si>
  <si>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</si>
  <si>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</si>
  <si>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</si>
  <si>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</si>
  <si>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</si>
  <si>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</si>
  <si>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</si>
  <si>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</si>
  <si>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</si>
  <si>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</si>
  <si>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</si>
  <si>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</si>
  <si>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</si>
  <si>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</si>
  <si>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</si>
  <si>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</si>
  <si>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</si>
  <si>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</si>
  <si>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</si>
  <si>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</si>
  <si>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</si>
  <si>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</si>
  <si>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</si>
  <si>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</si>
  <si>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</si>
  <si>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</si>
  <si>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</si>
  <si>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</si>
  <si>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</si>
  <si>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</si>
  <si>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</si>
  <si>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</si>
  <si>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</si>
  <si>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</si>
  <si>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</si>
  <si>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</si>
  <si>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</si>
  <si>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</si>
  <si>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</si>
  <si>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</si>
  <si>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</si>
  <si>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</si>
  <si>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</si>
  <si>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</si>
  <si>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</si>
  <si>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</si>
  <si>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</si>
  <si>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</si>
  <si>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</si>
  <si>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</si>
  <si>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</si>
  <si>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</si>
  <si>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</si>
  <si>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</si>
  <si>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</si>
  <si>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</si>
  <si>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</si>
  <si>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</si>
  <si>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</si>
  <si>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</si>
  <si>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</si>
  <si>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</si>
  <si>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</si>
  <si>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</si>
  <si>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</si>
  <si>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</si>
  <si>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</si>
  <si>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</si>
  <si>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</si>
  <si>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</si>
  <si>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</si>
  <si>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</si>
  <si>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</si>
  <si>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</si>
  <si>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</si>
  <si>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</si>
  <si>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</si>
  <si>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</si>
  <si>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</si>
  <si>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</si>
  <si>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</si>
  <si>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</si>
  <si>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</si>
  <si>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</si>
  <si>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</si>
  <si>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</si>
  <si>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</si>
  <si>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</si>
  <si>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</si>
  <si>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</si>
  <si>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</si>
  <si>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</si>
  <si>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</si>
  <si>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</si>
  <si>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</si>
  <si>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</si>
  <si>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</si>
  <si>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</si>
  <si>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</si>
  <si>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</si>
  <si>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</si>
  <si>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</si>
  <si>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</si>
  <si>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</si>
  <si>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</si>
  <si>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</si>
  <si>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</si>
  <si>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</si>
  <si>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</si>
  <si>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</si>
  <si>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</si>
  <si>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</si>
  <si>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</si>
  <si>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</si>
  <si>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</si>
  <si>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</si>
  <si>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</si>
  <si>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</si>
  <si>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</si>
  <si>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</si>
  <si>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</si>
  <si>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</si>
  <si>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</si>
  <si>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</si>
  <si>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</si>
  <si>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</si>
  <si>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</si>
  <si>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</si>
  <si>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</si>
  <si>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</si>
  <si>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</si>
  <si>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</si>
  <si>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</si>
  <si>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</si>
  <si>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</si>
  <si>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</si>
  <si>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</si>
  <si>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</si>
  <si>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</si>
  <si>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</si>
  <si>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</si>
  <si>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</si>
  <si>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</si>
  <si>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</si>
  <si>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</si>
  <si>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</si>
  <si>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</si>
  <si>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</si>
  <si>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</si>
  <si>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</si>
  <si>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</si>
  <si>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</si>
  <si>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</si>
  <si>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</si>
  <si>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</si>
  <si>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</si>
  <si>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</si>
  <si>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</si>
  <si>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</si>
  <si>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</si>
  <si>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</si>
  <si>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</si>
  <si>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</si>
  <si>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</si>
  <si>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</si>
  <si>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</si>
  <si>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</si>
  <si>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</si>
  <si>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</si>
  <si>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</si>
  <si>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</si>
  <si>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</si>
  <si>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</si>
  <si>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</si>
  <si>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</si>
  <si>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</si>
  <si>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</si>
  <si>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</si>
  <si>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</si>
  <si>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</si>
  <si>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</si>
  <si>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</si>
  <si>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</si>
  <si>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</si>
  <si>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</si>
  <si>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</si>
  <si>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</si>
  <si>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</si>
  <si>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</si>
  <si>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</si>
  <si>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</si>
  <si>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</si>
  <si>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</si>
  <si>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</si>
  <si>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</si>
  <si>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</si>
  <si>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</si>
  <si>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</si>
  <si>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</si>
  <si>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</si>
  <si>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</si>
  <si>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</si>
  <si>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</si>
  <si>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</si>
  <si>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</si>
  <si>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</si>
  <si>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</si>
  <si>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</si>
  <si>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</si>
  <si>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</si>
  <si>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</si>
  <si>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</si>
  <si>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</si>
  <si>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</si>
  <si>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</si>
  <si>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</si>
  <si>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</si>
  <si>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</si>
  <si>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</si>
  <si>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</si>
  <si>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</si>
  <si>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</si>
  <si>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</si>
  <si>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</si>
  <si>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</si>
  <si>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</si>
  <si>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</si>
  <si>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</si>
  <si>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</si>
  <si>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</si>
  <si>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</si>
  <si>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</si>
  <si>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</si>
  <si>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</si>
  <si>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</si>
  <si>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</si>
  <si>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</si>
  <si>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</si>
  <si>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</si>
  <si>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</si>
  <si>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</si>
  <si>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</si>
  <si>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</si>
  <si>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</si>
  <si>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</si>
  <si>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</si>
  <si>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</si>
  <si>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</si>
  <si>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</si>
  <si>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</si>
  <si>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</si>
  <si>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</si>
  <si>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</si>
  <si>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</si>
  <si>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</si>
  <si>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</si>
  <si>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</si>
  <si>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</si>
  <si>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</si>
  <si>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</si>
  <si>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</si>
  <si>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</si>
  <si>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</si>
  <si>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</si>
  <si>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</si>
  <si>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</si>
  <si>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</si>
  <si>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</si>
  <si>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</si>
  <si>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</si>
  <si>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</si>
  <si>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</si>
  <si>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</si>
  <si>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</si>
  <si>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</si>
  <si>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</si>
  <si>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</si>
  <si>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</si>
  <si>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</si>
  <si>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</si>
  <si>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</si>
  <si>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</si>
  <si>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</si>
  <si>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</si>
  <si>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</si>
  <si>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</si>
  <si>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</si>
  <si>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</si>
  <si>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</si>
  <si>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</si>
  <si>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</si>
  <si>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</si>
  <si>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</si>
  <si>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</si>
  <si>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</si>
  <si>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</si>
  <si>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</si>
  <si>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</si>
  <si>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</si>
  <si>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</si>
  <si>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</si>
  <si>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</si>
  <si>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</si>
  <si>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</si>
  <si>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</si>
  <si>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</si>
  <si>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</si>
  <si>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</si>
  <si>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</si>
  <si>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</si>
  <si>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</si>
  <si>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</si>
  <si>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</si>
  <si>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</si>
  <si>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</si>
  <si>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</si>
  <si>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</si>
  <si>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</si>
  <si>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</si>
  <si>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</si>
  <si>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</si>
  <si>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</si>
  <si>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</si>
  <si>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</si>
  <si>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</si>
  <si>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</si>
  <si>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</si>
  <si>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</si>
  <si>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</si>
  <si>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</si>
  <si>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</si>
  <si>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</si>
  <si>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</si>
  <si>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</si>
  <si>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</si>
  <si>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</si>
  <si>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</si>
  <si>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</si>
  <si>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</si>
  <si>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</si>
  <si>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</si>
  <si>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</si>
  <si>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</si>
  <si>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</si>
  <si>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</si>
  <si>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</si>
  <si>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</si>
  <si>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</si>
  <si>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</si>
  <si>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</si>
  <si>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</si>
  <si>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</si>
  <si>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</si>
  <si>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</si>
  <si>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</si>
  <si>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</si>
  <si>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</si>
  <si>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</si>
  <si>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</si>
  <si>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</si>
  <si>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</si>
  <si>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</si>
  <si>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</si>
  <si>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</si>
  <si>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</si>
  <si>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</si>
  <si>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</si>
  <si>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</si>
  <si>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</si>
  <si>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</si>
  <si>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</si>
  <si>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</si>
  <si>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</si>
  <si>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</si>
  <si>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</si>
  <si>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</si>
  <si>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</si>
  <si>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</si>
  <si>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</si>
  <si>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</si>
  <si>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</si>
  <si>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</si>
  <si>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</si>
  <si>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</si>
  <si>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</si>
  <si>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</si>
  <si>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</si>
  <si>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</si>
  <si>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</si>
  <si>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</si>
  <si>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</si>
  <si>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</si>
  <si>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</si>
  <si>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</si>
  <si>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</si>
  <si>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</si>
  <si>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</si>
  <si>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</si>
  <si>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</si>
  <si>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</si>
  <si>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</si>
  <si>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</si>
  <si>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</si>
  <si>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</si>
  <si>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</si>
  <si>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</si>
  <si>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</si>
  <si>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</si>
  <si>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</si>
  <si>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</si>
  <si>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</si>
  <si>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</si>
  <si>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</si>
  <si>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</si>
  <si>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</si>
  <si>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</si>
  <si>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</si>
  <si>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</si>
  <si>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</si>
  <si>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</si>
  <si>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</si>
  <si>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</si>
  <si>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</si>
  <si>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</si>
  <si>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</si>
  <si>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</si>
  <si>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</si>
  <si>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</si>
  <si>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</si>
  <si>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</si>
  <si>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</si>
  <si>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</si>
  <si>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</si>
  <si>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</si>
  <si>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</si>
  <si>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</si>
  <si>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</si>
  <si>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</si>
  <si>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</si>
  <si>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</si>
  <si>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</si>
  <si>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</si>
  <si>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</si>
  <si>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</si>
  <si>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</si>
  <si>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</si>
  <si>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</si>
  <si>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</si>
  <si>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</si>
  <si>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</si>
  <si>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</si>
  <si>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</si>
  <si>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</si>
  <si>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</si>
  <si>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</si>
  <si>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</si>
  <si>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</si>
  <si>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</si>
  <si>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</si>
  <si>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</si>
  <si>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</si>
  <si>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</si>
  <si>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</si>
  <si>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</si>
  <si>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</si>
  <si>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</si>
  <si>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</si>
  <si>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</si>
  <si>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</si>
  <si>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</si>
  <si>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</si>
  <si>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</si>
  <si>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</si>
  <si>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</si>
  <si>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</si>
  <si>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</si>
  <si>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</si>
  <si>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</si>
  <si>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</si>
  <si>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</si>
  <si>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</si>
  <si>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</si>
  <si>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</si>
  <si>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</si>
  <si>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</si>
  <si>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</si>
  <si>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</si>
  <si>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</si>
  <si>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</si>
  <si>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</si>
  <si>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</si>
  <si>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</si>
  <si>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</si>
  <si>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</si>
  <si>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</si>
  <si>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</si>
  <si>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</si>
  <si>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</si>
  <si>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</si>
  <si>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</si>
  <si>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</si>
  <si>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</si>
  <si>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</si>
  <si>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</si>
  <si>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</si>
  <si>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</si>
  <si>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</si>
  <si>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</si>
  <si>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</si>
  <si>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</si>
  <si>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</si>
  <si>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</si>
  <si>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</si>
  <si>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</si>
  <si>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</si>
  <si>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</si>
  <si>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</si>
  <si>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</si>
  <si>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</si>
  <si>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</si>
  <si>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</si>
  <si>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</si>
  <si>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</si>
  <si>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</si>
  <si>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</si>
  <si>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</si>
  <si>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</si>
  <si>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</si>
  <si>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</si>
  <si>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</si>
  <si>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</si>
  <si>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</si>
  <si>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</si>
  <si>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</si>
  <si>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</si>
  <si>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</si>
  <si>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</si>
  <si>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</si>
  <si>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</si>
  <si>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</si>
  <si>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</si>
  <si>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</si>
  <si>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</si>
  <si>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</si>
  <si>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</si>
  <si>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</si>
  <si>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</si>
  <si>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</si>
  <si>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</si>
  <si>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</si>
  <si>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</si>
  <si>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</si>
  <si>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</si>
  <si>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</si>
  <si>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</si>
  <si>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</si>
  <si>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</si>
  <si>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</si>
  <si>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</si>
  <si>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</si>
  <si>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</si>
  <si>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</si>
  <si>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</si>
  <si>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</si>
  <si>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</si>
  <si>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</si>
  <si>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</si>
  <si>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</si>
  <si>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</si>
  <si>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</si>
  <si>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</si>
  <si>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</si>
  <si>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</si>
  <si>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</si>
  <si>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</si>
  <si>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</si>
  <si>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</si>
  <si>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</si>
  <si>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</si>
  <si>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</si>
  <si>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</si>
  <si>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</si>
  <si>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</si>
  <si>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</si>
  <si>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</si>
  <si>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</si>
  <si>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</si>
  <si>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</si>
  <si>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</si>
  <si>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</si>
  <si>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</si>
  <si>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</si>
  <si>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</si>
  <si>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</si>
  <si>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</si>
  <si>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</si>
  <si>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</si>
  <si>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</si>
  <si>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</si>
  <si>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</si>
  <si>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</si>
  <si>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</si>
  <si>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</si>
  <si>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</si>
  <si>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</si>
  <si>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</si>
  <si>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</si>
  <si>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</si>
  <si>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</si>
  <si>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</si>
  <si>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</si>
  <si>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</si>
  <si>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</si>
  <si>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</si>
  <si>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</si>
  <si>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</si>
  <si>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</si>
  <si>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</si>
  <si>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</si>
  <si>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</si>
  <si>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</si>
  <si>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</si>
  <si>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</si>
  <si>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</si>
  <si>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</si>
  <si>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</si>
  <si>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</si>
  <si>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</si>
  <si>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</si>
  <si>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</si>
  <si>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</si>
  <si>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</si>
  <si>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</si>
  <si>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</si>
  <si>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</si>
  <si>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</si>
  <si>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</si>
  <si>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</si>
  <si>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</si>
  <si>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</si>
  <si>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</si>
  <si>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</si>
  <si>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</si>
  <si>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</si>
  <si>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</si>
  <si>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</si>
  <si>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</si>
  <si>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</si>
  <si>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</si>
  <si>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</si>
  <si>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</si>
  <si>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</si>
  <si>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</si>
  <si>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</si>
  <si>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</si>
  <si>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</si>
  <si>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</si>
  <si>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</si>
  <si>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</si>
  <si>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</si>
  <si>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</si>
  <si>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</si>
  <si>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</si>
  <si>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</si>
  <si>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</si>
  <si>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</si>
  <si>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</si>
  <si>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</si>
  <si>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</si>
  <si>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</si>
  <si>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</si>
  <si>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</si>
  <si>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</si>
  <si>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</si>
  <si>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</si>
  <si>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</si>
  <si>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</si>
  <si>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</si>
  <si>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</si>
  <si>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</si>
  <si>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</si>
  <si>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</si>
  <si>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</si>
  <si>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</si>
  <si>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</si>
  <si>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</si>
  <si>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</si>
  <si>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</si>
  <si>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</si>
  <si>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</si>
  <si>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</si>
  <si>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</si>
  <si>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</si>
  <si>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</si>
  <si>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</si>
  <si>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</si>
  <si>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</si>
  <si>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</si>
  <si>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</si>
  <si>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</si>
  <si>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</si>
  <si>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</si>
  <si>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</si>
  <si>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</si>
  <si>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</si>
  <si>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</si>
  <si>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</si>
  <si>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</si>
  <si>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</si>
  <si>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</si>
  <si>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</si>
  <si>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</si>
  <si>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</si>
  <si>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</si>
  <si>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</si>
  <si>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</si>
  <si>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</si>
  <si>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</si>
  <si>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</si>
  <si>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</si>
  <si>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</si>
  <si>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</si>
  <si>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</si>
  <si>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</si>
  <si>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</si>
  <si>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</si>
  <si>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</si>
  <si>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</si>
  <si>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</si>
  <si>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</si>
  <si>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</si>
  <si>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</si>
  <si>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</si>
  <si>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</si>
  <si>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</si>
  <si>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</si>
  <si>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</si>
  <si>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</si>
  <si>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</si>
  <si>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</si>
  <si>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</si>
  <si>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</si>
  <si>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</si>
  <si>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</si>
  <si>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</si>
  <si>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</si>
  <si>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</si>
  <si>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</si>
  <si>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</si>
  <si>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</si>
  <si>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</si>
  <si>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</si>
  <si>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</si>
  <si>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</si>
  <si>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</si>
  <si>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</si>
  <si>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</si>
  <si>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</si>
  <si>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</si>
  <si>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</si>
  <si>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</si>
  <si>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</si>
  <si>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</si>
  <si>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</si>
  <si>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</si>
  <si>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</si>
  <si>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</si>
  <si>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</si>
  <si>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</si>
  <si>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</si>
  <si>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</si>
  <si>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</si>
  <si>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</si>
  <si>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</si>
  <si>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</si>
  <si>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</si>
  <si>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</si>
  <si>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</si>
  <si>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</si>
  <si>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</si>
  <si>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</si>
  <si>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</si>
  <si>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</si>
  <si>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</si>
  <si>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</si>
  <si>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</si>
  <si>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</si>
  <si>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</si>
  <si>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</si>
  <si>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</si>
  <si>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</si>
  <si>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</si>
  <si>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</si>
  <si>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</si>
  <si>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</si>
  <si>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</si>
  <si>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</si>
  <si>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</si>
  <si>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</si>
  <si>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</si>
  <si>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</si>
  <si>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</si>
  <si>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</si>
  <si>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</si>
  <si>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</si>
  <si>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</si>
  <si>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</si>
  <si>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</si>
  <si>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</si>
  <si>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</si>
  <si>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</si>
  <si>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</si>
  <si>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</si>
  <si>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</si>
  <si>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</si>
  <si>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</si>
  <si>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</si>
  <si>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</si>
  <si>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</si>
  <si>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</si>
  <si>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</si>
  <si>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</si>
  <si>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</si>
  <si>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</si>
  <si>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</si>
  <si>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</si>
  <si>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</si>
  <si>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</si>
  <si>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</si>
  <si>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</si>
  <si>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</si>
  <si>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</si>
  <si>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</si>
  <si>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</si>
  <si>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</si>
  <si>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</si>
  <si>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</si>
  <si>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</si>
  <si>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</si>
  <si>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</si>
  <si>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</si>
  <si>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</si>
  <si>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</si>
  <si>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</si>
  <si>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</si>
  <si>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</si>
  <si>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</si>
  <si>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</si>
  <si>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</si>
  <si>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</si>
  <si>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</si>
  <si>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</si>
  <si>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</si>
  <si>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</si>
  <si>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</si>
  <si>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</si>
  <si>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</si>
  <si>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</si>
  <si>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</si>
  <si>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</si>
  <si>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</si>
  <si>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</si>
  <si>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</si>
  <si>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</si>
  <si>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</si>
  <si>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</si>
  <si>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</si>
  <si>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</si>
  <si>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</si>
  <si>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</si>
  <si>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</si>
  <si>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</si>
  <si>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</si>
  <si>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</si>
  <si>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</si>
  <si>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</si>
  <si>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</si>
  <si>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</si>
  <si>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</si>
  <si>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</si>
  <si>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</si>
  <si>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</si>
  <si>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</si>
  <si>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</si>
  <si>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</si>
  <si>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</si>
  <si>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</si>
  <si>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</si>
  <si>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</si>
  <si>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</si>
  <si>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</si>
  <si>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</si>
  <si>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</si>
  <si>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</si>
  <si>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</si>
  <si>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</si>
  <si>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</si>
  <si>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</si>
  <si>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</si>
  <si>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</si>
  <si>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</si>
  <si>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</si>
  <si>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</si>
  <si>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</si>
  <si>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</si>
  <si>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</si>
  <si>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</si>
  <si>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</si>
  <si>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</si>
  <si>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</si>
  <si>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</si>
  <si>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</si>
  <si>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</si>
  <si>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</si>
  <si>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</si>
  <si>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</si>
  <si>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</si>
  <si>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</si>
  <si>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</si>
  <si>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</si>
  <si>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</si>
  <si>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</si>
  <si>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</si>
  <si>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</si>
  <si>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</si>
  <si>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</si>
  <si>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</si>
  <si>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</si>
  <si>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</si>
  <si>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</si>
  <si>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</si>
  <si>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</si>
  <si>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</si>
  <si>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</si>
  <si>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</si>
  <si>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</si>
  <si>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</si>
  <si>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</si>
  <si>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</si>
  <si>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</si>
  <si>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</si>
  <si>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</si>
  <si>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</si>
  <si>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</si>
  <si>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</si>
  <si>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</si>
  <si>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</si>
  <si>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</si>
  <si>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</si>
  <si>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</si>
  <si>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</si>
  <si>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</si>
  <si>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</si>
  <si>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</si>
  <si>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</si>
  <si>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</si>
  <si>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</si>
  <si>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</si>
  <si>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</si>
  <si>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</si>
  <si>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</si>
  <si>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</si>
  <si>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</si>
  <si>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</si>
  <si>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</si>
  <si>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</si>
  <si>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</si>
  <si>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</si>
  <si>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</si>
  <si>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</si>
  <si>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</si>
  <si>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</si>
  <si>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</si>
  <si>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</si>
  <si>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</si>
  <si>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</si>
  <si>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</si>
  <si>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</si>
  <si>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</si>
  <si>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</si>
  <si>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</si>
  <si>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</si>
  <si>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</si>
  <si>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</si>
  <si>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</si>
  <si>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</si>
  <si>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</si>
  <si>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</si>
  <si>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</si>
  <si>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</si>
  <si>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</si>
  <si>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</si>
  <si>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</si>
  <si>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</si>
  <si>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</si>
  <si>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</si>
  <si>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</si>
  <si>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</si>
  <si>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</si>
  <si>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</si>
  <si>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</si>
  <si>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</si>
  <si>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</si>
  <si>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</si>
  <si>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</si>
  <si>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</si>
  <si>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</si>
  <si>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</si>
  <si>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</si>
  <si>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</si>
  <si>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</si>
  <si>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</si>
  <si>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</si>
  <si>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</si>
  <si>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</si>
  <si>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</si>
  <si>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</si>
  <si>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</si>
  <si>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</si>
  <si>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</si>
  <si>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</si>
  <si>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</si>
  <si>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</si>
  <si>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</si>
  <si>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</si>
  <si>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</si>
  <si>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</si>
  <si>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</si>
  <si>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</si>
  <si>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</si>
  <si>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</si>
  <si>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</si>
  <si>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</si>
  <si>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</si>
  <si>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</si>
  <si>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</si>
  <si>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</si>
  <si>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</si>
  <si>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</si>
  <si>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</si>
  <si>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</si>
  <si>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</si>
  <si>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</si>
  <si>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</si>
  <si>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</si>
  <si>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</si>
  <si>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</si>
  <si>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</si>
  <si>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</si>
  <si>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</si>
  <si>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</si>
  <si>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</si>
  <si>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</si>
  <si>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</si>
  <si>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</si>
  <si>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</si>
  <si>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</si>
  <si>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</si>
  <si>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</si>
  <si>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</si>
  <si>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</si>
  <si>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</si>
  <si>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</si>
  <si>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</si>
  <si>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</si>
  <si>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</si>
  <si>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</si>
  <si>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</si>
  <si>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</si>
  <si>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</si>
  <si>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</si>
  <si>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</si>
  <si>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</si>
  <si>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</si>
  <si>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</si>
  <si>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</si>
  <si>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</si>
  <si>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</si>
  <si>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</si>
  <si>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</si>
  <si>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</si>
  <si>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</si>
  <si>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</si>
  <si>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</si>
  <si>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</si>
  <si>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</si>
  <si>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</si>
  <si>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</si>
  <si>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</si>
  <si>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</si>
  <si>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</si>
  <si>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</si>
  <si>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</si>
  <si>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</si>
  <si>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</si>
  <si>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</si>
  <si>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</si>
  <si>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</si>
  <si>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</si>
  <si>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</si>
  <si>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</si>
  <si>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</si>
  <si>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</si>
  <si>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</si>
  <si>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</si>
  <si>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</si>
  <si>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</si>
  <si>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</si>
  <si>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</si>
  <si>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</si>
  <si>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</si>
  <si>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</si>
  <si>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</si>
  <si>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</si>
  <si>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</si>
  <si>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</si>
  <si>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</si>
  <si>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</si>
  <si>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</si>
  <si>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</si>
  <si>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</si>
  <si>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</si>
  <si>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</si>
  <si>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</si>
  <si>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</si>
  <si>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</si>
  <si>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</si>
  <si>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</si>
  <si>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</si>
  <si>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</si>
  <si>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</si>
  <si>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</si>
  <si>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</si>
  <si>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</si>
  <si>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</si>
  <si>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</si>
  <si>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</si>
  <si>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</si>
  <si>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</si>
  <si>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</si>
  <si>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</si>
  <si>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</si>
  <si>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</si>
  <si>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</si>
  <si>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</si>
  <si>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</si>
  <si>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</si>
  <si>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</si>
  <si>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</si>
  <si>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</si>
  <si>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</si>
  <si>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</si>
  <si>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</si>
  <si>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</si>
  <si>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</si>
  <si>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</si>
  <si>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</si>
  <si>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</si>
  <si>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</si>
  <si>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</si>
  <si>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</si>
  <si>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</si>
  <si>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</si>
  <si>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</si>
  <si>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</si>
  <si>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</si>
  <si>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</si>
  <si>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</si>
  <si>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</si>
  <si>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</si>
  <si>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</si>
  <si>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</si>
  <si>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</si>
  <si>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</si>
  <si>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</si>
  <si>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</si>
  <si>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</si>
  <si>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</si>
  <si>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</si>
  <si>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</si>
  <si>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</si>
  <si>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</si>
  <si>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</si>
  <si>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</si>
  <si>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</si>
  <si>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</si>
  <si>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</si>
  <si>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</si>
  <si>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</si>
  <si>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</si>
  <si>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</si>
  <si>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</si>
  <si>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</si>
  <si>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</si>
  <si>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</si>
  <si>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</si>
  <si>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</si>
  <si>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</si>
  <si>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</si>
  <si>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</si>
  <si>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</si>
  <si>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</si>
  <si>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</si>
  <si>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</si>
  <si>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</si>
  <si>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</si>
  <si>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</si>
  <si>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</si>
  <si>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</si>
  <si>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</si>
  <si>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</si>
  <si>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</si>
  <si>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</si>
  <si>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</si>
  <si>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</si>
  <si>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</si>
  <si>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</si>
  <si>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</si>
  <si>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</si>
  <si>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</si>
  <si>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</si>
  <si>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</si>
  <si>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</si>
  <si>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</si>
  <si>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</si>
  <si>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</si>
  <si>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</si>
  <si>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</si>
  <si>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</si>
  <si>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</si>
  <si>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</si>
  <si>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</si>
  <si>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</si>
  <si>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</si>
  <si>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</si>
  <si>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</si>
  <si>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</si>
  <si>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</si>
  <si>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</si>
  <si>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</si>
  <si>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</si>
  <si>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</si>
  <si>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</si>
  <si>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</si>
  <si>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</si>
  <si>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</si>
  <si>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</si>
  <si>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</si>
  <si>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</si>
  <si>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</si>
  <si>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</si>
  <si>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</si>
  <si>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</si>
  <si>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</si>
  <si>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</si>
  <si>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</si>
  <si>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</si>
  <si>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</si>
  <si>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</si>
  <si>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</si>
  <si>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</si>
  <si>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</si>
  <si>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</si>
  <si>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</si>
  <si>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</si>
  <si>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</si>
  <si>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</si>
  <si>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</si>
  <si>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</si>
  <si>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</si>
  <si>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</si>
  <si>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</si>
  <si>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</si>
  <si>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</si>
  <si>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</si>
  <si>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</si>
  <si>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</si>
  <si>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</si>
  <si>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</si>
  <si>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</si>
  <si>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</si>
  <si>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</si>
  <si>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</si>
  <si>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</si>
  <si>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</si>
  <si>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</si>
  <si>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</si>
  <si>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</si>
  <si>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</si>
  <si>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</si>
  <si>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</si>
  <si>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</si>
  <si>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</si>
  <si>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</si>
  <si>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</si>
  <si>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</si>
  <si>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</si>
  <si>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</si>
  <si>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</si>
  <si>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</si>
  <si>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</si>
  <si>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</si>
  <si>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</si>
  <si>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</si>
  <si>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</si>
  <si>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</si>
  <si>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</si>
  <si>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</si>
  <si>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</si>
  <si>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</si>
  <si>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</si>
  <si>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</si>
  <si>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</si>
  <si>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</si>
  <si>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</si>
  <si>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</si>
  <si>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</si>
  <si>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</si>
  <si>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</si>
  <si>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</si>
  <si>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</si>
  <si>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</si>
  <si>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</si>
  <si>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</si>
  <si>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</si>
  <si>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</si>
  <si>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</si>
  <si>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</si>
  <si>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</si>
  <si>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</si>
  <si>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</si>
  <si>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</si>
  <si>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</si>
  <si>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</si>
  <si>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</si>
  <si>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</si>
  <si>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</si>
  <si>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</si>
  <si>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</si>
  <si>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</si>
  <si>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</si>
  <si>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</si>
  <si>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</si>
  <si>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</si>
  <si>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</si>
  <si>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</si>
  <si>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</si>
  <si>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</si>
  <si>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</si>
  <si>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</si>
  <si>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</si>
  <si>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</si>
  <si>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</si>
  <si>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</si>
  <si>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</si>
  <si>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</si>
  <si>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</si>
  <si>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</si>
  <si>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</si>
  <si>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</si>
  <si>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</si>
  <si>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</si>
  <si>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</si>
  <si>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</si>
  <si>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</si>
  <si>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</si>
  <si>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</si>
  <si>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</si>
  <si>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</si>
  <si>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</si>
  <si>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</si>
  <si>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</si>
  <si>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</si>
  <si>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</si>
  <si>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</si>
  <si>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</si>
  <si>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</si>
  <si>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</si>
  <si>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</si>
  <si>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</si>
  <si>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</si>
  <si>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</si>
  <si>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</si>
  <si>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</si>
  <si>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</si>
  <si>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</si>
  <si>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</si>
  <si>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</si>
  <si>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</si>
  <si>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</si>
  <si>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</si>
  <si>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</si>
  <si>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</si>
  <si>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</si>
  <si>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</si>
  <si>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</si>
  <si>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</si>
  <si>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</si>
  <si>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</si>
  <si>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</si>
  <si>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</si>
  <si>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</si>
  <si>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</si>
  <si>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</si>
  <si>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</si>
  <si>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</si>
  <si>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</si>
  <si>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</si>
  <si>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</si>
  <si>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</si>
  <si>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</si>
  <si>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</si>
  <si>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</si>
  <si>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</si>
  <si>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</si>
  <si>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</si>
  <si>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</si>
  <si>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</si>
  <si>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</si>
  <si>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</si>
  <si>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</si>
  <si>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</si>
  <si>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</si>
  <si>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</si>
  <si>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</si>
  <si>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</si>
  <si>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</si>
  <si>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</si>
  <si>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</si>
  <si>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</si>
  <si>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</si>
  <si>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</si>
  <si>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</si>
  <si>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</si>
  <si>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</si>
  <si>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</si>
  <si>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</si>
  <si>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</si>
  <si>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</si>
  <si>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</si>
  <si>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</si>
  <si>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</si>
  <si>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</si>
  <si>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</si>
  <si>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</si>
  <si>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</si>
  <si>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</si>
  <si>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</si>
  <si>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</si>
  <si>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</si>
  <si>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</si>
  <si>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</si>
  <si>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</si>
  <si>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</si>
  <si>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</si>
  <si>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</si>
  <si>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</si>
  <si>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</si>
  <si>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</si>
  <si>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</si>
  <si>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</si>
  <si>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</si>
  <si>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</si>
  <si>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</si>
  <si>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</si>
  <si>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</si>
  <si>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</si>
  <si>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</si>
  <si>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</si>
  <si>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</si>
  <si>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</si>
  <si>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</si>
  <si>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</si>
  <si>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</si>
  <si>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</si>
  <si>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</si>
  <si>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</si>
  <si>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</si>
  <si>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</si>
  <si>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</si>
  <si>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</si>
  <si>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</si>
  <si>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</si>
  <si>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</si>
  <si>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</si>
  <si>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</si>
  <si>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</si>
  <si>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</si>
  <si>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</si>
  <si>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</si>
  <si>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</si>
  <si>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</si>
  <si>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</si>
  <si>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</si>
  <si>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</si>
  <si>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</si>
  <si>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</si>
  <si>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</si>
  <si>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</si>
  <si>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</si>
  <si>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</si>
  <si>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</si>
  <si>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</si>
  <si>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</si>
  <si>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</si>
  <si>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</si>
  <si>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</si>
  <si>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</si>
  <si>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</si>
  <si>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</si>
  <si>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</si>
  <si>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</si>
  <si>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</si>
  <si>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</si>
  <si>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</si>
  <si>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</si>
  <si>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</si>
  <si>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</si>
  <si>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</si>
  <si>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</si>
  <si>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</si>
  <si>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</si>
  <si>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</si>
  <si>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</si>
  <si>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</si>
  <si>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</si>
  <si>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</si>
  <si>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</si>
  <si>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</si>
  <si>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</si>
  <si>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</si>
  <si>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</si>
  <si>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</si>
  <si>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</si>
  <si>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</si>
  <si>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</si>
  <si>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</si>
  <si>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</si>
  <si>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</si>
  <si>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</si>
  <si>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</si>
  <si>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</si>
  <si>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</si>
  <si>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</si>
  <si>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</si>
  <si>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</si>
  <si>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</si>
  <si>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</si>
  <si>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</si>
  <si>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</si>
  <si>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</si>
  <si>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</si>
  <si>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</si>
  <si>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</si>
  <si>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</si>
  <si>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</si>
  <si>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</si>
  <si>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</si>
  <si>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</si>
  <si>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</si>
  <si>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</si>
  <si>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</si>
  <si>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</si>
  <si>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</si>
  <si>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</si>
  <si>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</si>
  <si>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</si>
  <si>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</si>
  <si>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</si>
  <si>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</si>
  <si>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</si>
  <si>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</si>
  <si>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</si>
  <si>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</si>
  <si>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</si>
  <si>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</si>
  <si>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</si>
  <si>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</si>
  <si>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</si>
  <si>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</si>
  <si>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</si>
  <si>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</si>
  <si>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</si>
  <si>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</si>
  <si>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</si>
  <si>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</si>
  <si>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</si>
  <si>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</si>
  <si>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</si>
  <si>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</si>
  <si>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</si>
  <si>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</si>
  <si>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</si>
  <si>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</si>
  <si>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</si>
  <si>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</si>
  <si>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</si>
  <si>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</si>
  <si>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</si>
  <si>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</si>
  <si>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</si>
  <si>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</si>
  <si>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</si>
  <si>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</si>
  <si>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</si>
  <si>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</si>
  <si>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</si>
  <si>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</si>
  <si>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</si>
  <si>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</si>
  <si>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</si>
  <si>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</si>
  <si>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</si>
  <si>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</si>
  <si>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</si>
  <si>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</si>
  <si>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</si>
  <si>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</si>
  <si>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</si>
  <si>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</si>
  <si>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</si>
  <si>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</si>
  <si>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</si>
  <si>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</si>
  <si>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</si>
  <si>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</si>
  <si>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</si>
  <si>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</si>
  <si>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</si>
  <si>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</si>
  <si>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</si>
  <si>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</si>
  <si>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</si>
  <si>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</si>
  <si>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</si>
  <si>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</si>
  <si>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</si>
  <si>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</si>
  <si>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</si>
  <si>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</si>
  <si>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</si>
  <si>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</si>
  <si>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</si>
  <si>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</si>
  <si>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</si>
  <si>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</si>
  <si>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</si>
  <si>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</si>
  <si>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</si>
  <si>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</si>
  <si>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</si>
  <si>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</si>
  <si>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</si>
  <si>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</si>
  <si>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</si>
  <si>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</si>
  <si>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</si>
  <si>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</si>
  <si>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</si>
  <si>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</si>
  <si>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</si>
  <si>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</si>
  <si>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</si>
  <si>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</si>
  <si>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</si>
  <si>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</si>
  <si>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</si>
  <si>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</si>
  <si>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</si>
  <si>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</si>
  <si>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</si>
  <si>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</si>
  <si>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</si>
  <si>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</si>
  <si>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</si>
  <si>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</si>
  <si>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</si>
  <si>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</si>
  <si>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</si>
  <si>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</si>
  <si>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</si>
  <si>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</si>
  <si>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</si>
  <si>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</si>
  <si>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</si>
  <si>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</si>
  <si>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</si>
  <si>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</si>
  <si>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</si>
  <si>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</si>
  <si>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</si>
  <si>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</si>
  <si>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</si>
  <si>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</si>
  <si>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</si>
  <si>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</si>
  <si>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</si>
  <si>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</si>
  <si>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</si>
  <si>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</si>
  <si>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</si>
  <si>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</si>
  <si>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</si>
  <si>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</si>
  <si>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</si>
  <si>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</si>
  <si>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</si>
  <si>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</si>
  <si>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</si>
  <si>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</si>
  <si>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</si>
  <si>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</si>
  <si>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</si>
  <si>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</si>
  <si>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</si>
  <si>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</si>
  <si>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</si>
  <si>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</si>
  <si>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</si>
  <si>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</si>
  <si>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</si>
  <si>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</si>
  <si>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</si>
  <si>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</si>
  <si>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</si>
  <si>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</si>
  <si>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</si>
  <si>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</si>
  <si>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</si>
  <si>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</si>
  <si>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</si>
  <si>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</si>
  <si>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</si>
  <si>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</si>
  <si>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</si>
  <si>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</si>
  <si>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</si>
  <si>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</si>
  <si>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</si>
  <si>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</si>
  <si>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</si>
  <si>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</si>
  <si>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</si>
  <si>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</si>
  <si>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</si>
  <si>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</si>
  <si>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</si>
  <si>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</si>
  <si>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</si>
  <si>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</si>
  <si>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</si>
  <si>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</si>
  <si>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</si>
  <si>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</si>
  <si>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</si>
  <si>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</si>
  <si>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</si>
  <si>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</si>
  <si>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</si>
  <si>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</si>
  <si>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</si>
  <si>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</si>
  <si>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</si>
  <si>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</si>
  <si>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</si>
  <si>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</si>
  <si>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</si>
  <si>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</si>
  <si>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</si>
  <si>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</si>
  <si>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</si>
  <si>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</si>
  <si>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</si>
  <si>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</si>
  <si>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</si>
  <si>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</si>
  <si>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</si>
  <si>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</si>
  <si>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</si>
  <si>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</si>
  <si>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</si>
  <si>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</si>
  <si>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</si>
  <si>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</si>
  <si>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</si>
  <si>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</si>
  <si>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</si>
  <si>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</si>
  <si>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</si>
  <si>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</si>
  <si>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</si>
  <si>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</si>
  <si>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</si>
  <si>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</si>
  <si>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</si>
  <si>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</si>
  <si>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</si>
  <si>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</si>
  <si>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</si>
  <si>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</si>
  <si>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</si>
  <si>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</si>
  <si>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</si>
  <si>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</si>
  <si>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</si>
  <si>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</si>
  <si>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</si>
  <si>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</si>
  <si>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</si>
  <si>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</si>
  <si>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</si>
  <si>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</si>
  <si>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</si>
  <si>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</si>
  <si>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</si>
  <si>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</si>
  <si>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</si>
  <si>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</si>
  <si>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</si>
  <si>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</si>
  <si>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</si>
  <si>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</si>
  <si>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</si>
  <si>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</si>
  <si>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</si>
  <si>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</si>
  <si>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</si>
  <si>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</si>
  <si>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</si>
  <si>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</si>
  <si>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</si>
  <si>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</si>
  <si>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</si>
  <si>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</si>
  <si>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</si>
  <si>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</si>
  <si>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</si>
  <si>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</si>
  <si>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</si>
  <si>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</si>
  <si>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</si>
  <si>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</si>
  <si>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</si>
  <si>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</si>
  <si>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</si>
  <si>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</si>
  <si>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</si>
  <si>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</si>
  <si>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</si>
  <si>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</si>
  <si>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</si>
  <si>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</si>
  <si>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</si>
  <si>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</si>
  <si>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</si>
  <si>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</si>
  <si>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</si>
  <si>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</si>
  <si>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</si>
  <si>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</si>
  <si>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</si>
  <si>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</si>
  <si>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</si>
  <si>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</si>
  <si>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</si>
  <si>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</si>
  <si>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</si>
  <si>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</si>
  <si>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</si>
  <si>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</si>
  <si>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</si>
  <si>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</si>
  <si>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</si>
  <si>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</si>
  <si>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</si>
  <si>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</si>
  <si>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</si>
  <si>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</si>
  <si>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</si>
  <si>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</si>
  <si>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</si>
  <si>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</si>
  <si>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</si>
  <si>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</si>
  <si>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</si>
  <si>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</si>
  <si>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</si>
  <si>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</si>
  <si>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</si>
  <si>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</si>
  <si>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</si>
  <si>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</si>
  <si>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</si>
  <si>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</si>
  <si>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</si>
  <si>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</si>
  <si>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</si>
  <si>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</si>
  <si>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</si>
  <si>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</si>
  <si>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</si>
  <si>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</si>
  <si>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</si>
  <si>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</si>
  <si>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</si>
  <si>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</si>
  <si>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</si>
  <si>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</si>
  <si>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</si>
  <si>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</si>
  <si>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</si>
  <si>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</si>
  <si>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</si>
  <si>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</si>
  <si>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</si>
  <si>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</si>
  <si>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</si>
  <si>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</si>
  <si>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</si>
  <si>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</si>
  <si>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</si>
  <si>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</si>
  <si>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</si>
  <si>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</si>
  <si>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</si>
  <si>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</si>
  <si>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</si>
  <si>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</si>
  <si>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</si>
  <si>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</si>
  <si>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</si>
  <si>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</si>
  <si>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</si>
  <si>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</si>
  <si>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</si>
  <si>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</si>
  <si>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</si>
  <si>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</si>
  <si>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</si>
  <si>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</si>
  <si>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</si>
  <si>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</si>
  <si>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</si>
  <si>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</si>
  <si>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</si>
  <si>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</si>
  <si>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</si>
  <si>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</si>
  <si>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</si>
  <si>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</si>
  <si>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</si>
  <si>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</si>
  <si>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</si>
  <si>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</si>
  <si>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</si>
  <si>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</si>
  <si>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</si>
  <si>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</si>
  <si>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</si>
  <si>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</si>
  <si>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</si>
  <si>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</si>
  <si>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</si>
  <si>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</si>
  <si>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</si>
  <si>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</si>
  <si>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</si>
  <si>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</si>
  <si>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</si>
  <si>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</si>
  <si>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</si>
  <si>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</si>
  <si>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</si>
  <si>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</si>
  <si>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</si>
  <si>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</si>
  <si>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</si>
  <si>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</si>
  <si>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</si>
  <si>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</si>
  <si>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</si>
  <si>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</si>
  <si>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</si>
  <si>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</si>
  <si>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</si>
  <si>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</si>
  <si>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</si>
  <si>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</si>
  <si>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</si>
  <si>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</si>
  <si>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</si>
  <si>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</si>
  <si>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</si>
  <si>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</si>
  <si>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</si>
  <si>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</si>
  <si>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</si>
  <si>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</si>
  <si>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</si>
  <si>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</si>
  <si>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</si>
  <si>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</si>
  <si>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</si>
  <si>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</si>
  <si>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</si>
  <si>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</si>
  <si>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</si>
  <si>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</si>
  <si>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</si>
  <si>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</si>
  <si>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</si>
  <si>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</si>
  <si>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</si>
  <si>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</si>
  <si>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</si>
  <si>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</si>
  <si>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</si>
  <si>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</si>
  <si>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</si>
  <si>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</si>
  <si>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</si>
  <si>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</si>
  <si>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</si>
  <si>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</si>
  <si>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</si>
  <si>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</si>
  <si>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</si>
  <si>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</si>
  <si>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</si>
  <si>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</si>
  <si>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</si>
  <si>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</si>
  <si>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</si>
  <si>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</si>
  <si>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</si>
  <si>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</si>
  <si>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</si>
  <si>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</si>
  <si>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</si>
  <si>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</si>
  <si>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</si>
  <si>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</si>
  <si>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</si>
  <si>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</si>
  <si>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</si>
  <si>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</si>
  <si>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</si>
  <si>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</si>
  <si>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</si>
  <si>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</si>
  <si>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</si>
  <si>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</si>
  <si>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</si>
  <si>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</si>
  <si>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</si>
  <si>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</si>
  <si>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</si>
  <si>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</si>
  <si>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</si>
  <si>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</si>
  <si>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</si>
  <si>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</si>
  <si>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</si>
  <si>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</si>
  <si>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</si>
  <si>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</si>
  <si>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</si>
  <si>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</si>
  <si>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</si>
  <si>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</si>
  <si>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</si>
  <si>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</si>
  <si>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</si>
  <si>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</si>
  <si>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</si>
  <si>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</si>
  <si>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</si>
  <si>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</si>
  <si>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</si>
  <si>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</si>
  <si>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</si>
  <si>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</si>
  <si>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</si>
  <si>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</si>
  <si>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</si>
  <si>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</si>
  <si>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</si>
  <si>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</si>
  <si>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</si>
  <si>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</si>
  <si>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</si>
  <si>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</si>
  <si>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</si>
  <si>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</si>
  <si>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</si>
  <si>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</si>
  <si>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</si>
  <si>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</si>
  <si>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</si>
  <si>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</si>
  <si>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</si>
  <si>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</si>
  <si>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</si>
  <si>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</si>
  <si>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</si>
  <si>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</si>
  <si>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</si>
  <si>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</si>
  <si>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</si>
  <si>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</si>
  <si>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</si>
  <si>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</si>
  <si>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</si>
  <si>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</si>
  <si>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</si>
  <si>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</si>
  <si>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</si>
  <si>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</si>
  <si>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</si>
  <si>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</si>
  <si>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</si>
  <si>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</si>
  <si>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</si>
  <si>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</si>
  <si>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</si>
  <si>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</si>
  <si>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</si>
  <si>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</si>
  <si>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</si>
  <si>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</si>
  <si>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</si>
  <si>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</si>
  <si>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</si>
  <si>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</si>
  <si>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</si>
  <si>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</si>
  <si>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</si>
  <si>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</si>
  <si>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</si>
  <si>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</si>
  <si>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</si>
  <si>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</si>
  <si>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</si>
  <si>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</si>
  <si>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</si>
  <si>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</si>
  <si>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</si>
  <si>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</si>
  <si>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</si>
  <si>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</si>
  <si>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</si>
  <si>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</si>
  <si>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</si>
  <si>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</si>
  <si>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</si>
  <si>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</si>
  <si>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</si>
  <si>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</si>
  <si>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</si>
  <si>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</si>
  <si>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</si>
  <si>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</si>
  <si>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</si>
  <si>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</si>
  <si>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</si>
  <si>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</si>
  <si>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</si>
  <si>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</si>
  <si>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</si>
  <si>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</si>
  <si>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</si>
  <si>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</si>
  <si>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</si>
  <si>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</si>
  <si>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</si>
  <si>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</si>
  <si>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</si>
  <si>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</si>
  <si>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</si>
  <si>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</si>
  <si>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</si>
  <si>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</si>
  <si>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</si>
  <si>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</si>
  <si>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</si>
  <si>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</si>
  <si>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</si>
  <si>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</si>
  <si>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</si>
  <si>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</si>
  <si>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</si>
  <si>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</si>
  <si>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</si>
  <si>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</si>
  <si>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</si>
  <si>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</si>
  <si>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</si>
  <si>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</si>
  <si>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</si>
  <si>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</si>
  <si>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</si>
  <si>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</si>
  <si>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</si>
  <si>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</si>
  <si>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</si>
  <si>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</si>
  <si>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</si>
  <si>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</si>
  <si>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</si>
  <si>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</si>
  <si>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</si>
  <si>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</si>
  <si>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</si>
  <si>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</si>
  <si>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</si>
  <si>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</si>
  <si>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</si>
  <si>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</si>
  <si>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</si>
  <si>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</si>
  <si>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</si>
  <si>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</si>
  <si>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</si>
  <si>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</si>
  <si>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</si>
  <si>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</si>
  <si>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</si>
  <si>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</si>
  <si>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</si>
  <si>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</si>
  <si>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</si>
  <si>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</si>
  <si>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</si>
  <si>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</si>
  <si>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</si>
  <si>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</si>
  <si>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</si>
  <si>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</si>
  <si>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</si>
  <si>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</si>
  <si>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</si>
  <si>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</si>
  <si>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</si>
  <si>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</si>
  <si>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</si>
  <si>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</si>
  <si>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</si>
  <si>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</si>
  <si>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</si>
  <si>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</si>
  <si>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</si>
  <si>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</si>
  <si>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</si>
  <si>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</si>
  <si>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</si>
  <si>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</si>
  <si>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</si>
  <si>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</si>
  <si>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</si>
  <si>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</si>
  <si>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</si>
  <si>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</si>
  <si>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</si>
  <si>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</si>
  <si>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</si>
  <si>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</si>
  <si>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</si>
  <si>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</si>
  <si>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</si>
  <si>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</si>
  <si>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</si>
  <si>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</si>
  <si>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</si>
  <si>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</si>
  <si>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</si>
  <si>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</si>
  <si>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</si>
  <si>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</si>
  <si>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</si>
  <si>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</si>
  <si>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</si>
  <si>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</si>
  <si>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</si>
  <si>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</si>
  <si>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</si>
  <si>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</si>
  <si>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</si>
  <si>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</si>
  <si>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</si>
  <si>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</si>
  <si>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</si>
  <si>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</si>
  <si>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</si>
  <si>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</si>
  <si>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</si>
  <si>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</si>
  <si>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</si>
  <si>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</si>
  <si>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</si>
  <si>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</si>
  <si>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</si>
  <si>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</si>
  <si>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</si>
  <si>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</si>
  <si>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</si>
  <si>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</si>
  <si>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</si>
  <si>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</si>
  <si>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</si>
  <si>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</si>
  <si>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</si>
  <si>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</si>
  <si>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</si>
  <si>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</si>
  <si>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</si>
  <si>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</si>
  <si>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</si>
  <si>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</si>
  <si>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</si>
  <si>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</si>
  <si>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</si>
  <si>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</si>
  <si>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</si>
  <si>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</si>
  <si>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</si>
  <si>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</si>
  <si>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</si>
  <si>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</si>
  <si>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</si>
  <si>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</si>
  <si>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</si>
  <si>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</si>
  <si>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</si>
  <si>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</si>
  <si>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</si>
  <si>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</si>
  <si>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</si>
  <si>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</si>
  <si>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</si>
  <si>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</si>
  <si>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</si>
  <si>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</si>
  <si>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</si>
  <si>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</si>
  <si>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</si>
  <si>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</si>
  <si>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</si>
  <si>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</si>
  <si>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</si>
  <si>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</si>
  <si>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</si>
  <si>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</si>
  <si>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</si>
  <si>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</si>
  <si>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</si>
  <si>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</si>
  <si>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</si>
  <si>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</si>
  <si>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</si>
  <si>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</si>
  <si>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</si>
  <si>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</si>
  <si>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</si>
  <si>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</si>
  <si>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</si>
  <si>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</si>
  <si>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</si>
  <si>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</si>
  <si>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</si>
  <si>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</si>
  <si>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</si>
  <si>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</si>
  <si>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</si>
  <si>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</si>
  <si>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</si>
  <si>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</si>
  <si>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</si>
  <si>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</si>
  <si>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</si>
  <si>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</si>
  <si>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</si>
  <si>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</si>
  <si>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</si>
  <si>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</si>
  <si>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</si>
  <si>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</si>
  <si>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</si>
  <si>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</si>
  <si>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</si>
  <si>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</si>
  <si>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</si>
  <si>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</si>
  <si>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</si>
  <si>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</si>
  <si>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</si>
  <si>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</si>
  <si>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</si>
  <si>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</si>
  <si>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</si>
  <si>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</si>
  <si>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</si>
  <si>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</si>
  <si>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</si>
  <si>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</si>
  <si>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</si>
  <si>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</si>
  <si>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</si>
  <si>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</si>
  <si>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</si>
  <si>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</si>
  <si>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</si>
  <si>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</si>
  <si>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</si>
  <si>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</si>
  <si>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</si>
  <si>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</si>
  <si>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</si>
  <si>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</si>
  <si>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</si>
  <si>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</si>
  <si>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</si>
  <si>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</si>
  <si>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</si>
  <si>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</si>
  <si>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</si>
  <si>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</si>
  <si>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</si>
  <si>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</si>
  <si>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</si>
  <si>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</si>
  <si>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</si>
  <si>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</si>
  <si>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</si>
  <si>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</si>
  <si>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</si>
  <si>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</si>
  <si>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</si>
  <si>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</si>
  <si>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</si>
  <si>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</si>
  <si>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</si>
  <si>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</si>
  <si>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</si>
  <si>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</si>
  <si>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</si>
  <si>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</si>
  <si>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</si>
  <si>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</si>
  <si>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</si>
  <si>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</si>
  <si>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</si>
  <si>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</si>
  <si>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</si>
  <si>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</si>
  <si>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</si>
  <si>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</si>
  <si>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</si>
  <si>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</si>
  <si>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</si>
  <si>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</si>
  <si>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</si>
  <si>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</si>
  <si>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</si>
  <si>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</si>
  <si>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</si>
  <si>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</si>
  <si>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</si>
  <si>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</si>
  <si>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</si>
  <si>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</si>
  <si>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</si>
  <si>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</si>
  <si>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</si>
  <si>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</si>
  <si>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</si>
  <si>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</si>
  <si>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</si>
  <si>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</si>
  <si>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</si>
  <si>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</si>
  <si>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</si>
  <si>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</si>
  <si>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</si>
  <si>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</si>
  <si>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</si>
  <si>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</si>
  <si>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</si>
  <si>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</si>
  <si>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</si>
  <si>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</si>
  <si>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</si>
  <si>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</si>
  <si>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</si>
  <si>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</si>
  <si>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</si>
  <si>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</si>
  <si>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</si>
  <si>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</si>
  <si>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</si>
  <si>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</si>
  <si>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</si>
  <si>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</si>
  <si>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</si>
  <si>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</si>
  <si>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</si>
  <si>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</si>
  <si>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</si>
  <si>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</si>
  <si>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</si>
  <si>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</si>
  <si>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</si>
  <si>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</si>
  <si>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</si>
  <si>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</si>
  <si>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</si>
  <si>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</si>
  <si>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</si>
  <si>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</si>
  <si>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</si>
  <si>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</si>
  <si>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</si>
  <si>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</si>
  <si>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</si>
  <si>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</si>
  <si>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</si>
  <si>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</si>
  <si>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</si>
  <si>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</si>
  <si>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</si>
  <si>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</si>
  <si>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</si>
  <si>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</si>
  <si>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</si>
  <si>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</si>
  <si>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</si>
  <si>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</si>
  <si>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</si>
  <si>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</si>
  <si>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</si>
  <si>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</si>
  <si>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</si>
  <si>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</si>
  <si>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</si>
  <si>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</si>
  <si>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</si>
  <si>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</si>
  <si>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</si>
  <si>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</si>
  <si>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</si>
  <si>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</si>
  <si>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</si>
  <si>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</si>
  <si>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</si>
  <si>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</si>
  <si>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</si>
  <si>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</si>
  <si>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</si>
  <si>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</si>
  <si>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</si>
  <si>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</si>
  <si>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</si>
  <si>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</si>
  <si>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</si>
  <si>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</si>
  <si>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</si>
  <si>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</si>
  <si>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</si>
  <si>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</si>
  <si>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</si>
  <si>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</si>
  <si>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</si>
  <si>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</si>
  <si>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</si>
  <si>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</si>
  <si>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</si>
  <si>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</si>
  <si>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</si>
  <si>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</si>
  <si>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</si>
  <si>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</si>
  <si>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</si>
  <si>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</si>
  <si>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</si>
  <si>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</si>
  <si>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</si>
  <si>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</si>
  <si>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</si>
  <si>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</si>
  <si>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</si>
  <si>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</si>
  <si>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</si>
  <si>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</si>
  <si>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</si>
  <si>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</si>
  <si>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</si>
  <si>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</si>
  <si>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</si>
  <si>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</si>
  <si>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</si>
  <si>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</si>
  <si>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</si>
  <si>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</si>
  <si>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</si>
  <si>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</si>
  <si>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</si>
  <si>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</si>
  <si>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</si>
  <si>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</si>
  <si>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</si>
  <si>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</si>
  <si>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</si>
  <si>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</si>
  <si>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</si>
  <si>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</si>
  <si>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</si>
  <si>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</si>
  <si>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</si>
  <si>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</si>
  <si>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</si>
  <si>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</si>
  <si>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</si>
  <si>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</si>
  <si>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</si>
  <si>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</si>
  <si>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</si>
  <si>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</si>
  <si>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</si>
  <si>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</si>
  <si>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</si>
  <si>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</si>
  <si>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</si>
  <si>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</si>
  <si>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</si>
  <si>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</si>
  <si>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</si>
  <si>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</si>
  <si>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</si>
  <si>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</si>
  <si>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</si>
  <si>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</si>
  <si>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</si>
  <si>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</si>
  <si>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</si>
  <si>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</si>
  <si>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</si>
  <si>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</si>
  <si>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</si>
  <si>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</si>
  <si>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</si>
  <si>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</si>
  <si>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</si>
  <si>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</si>
  <si>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</si>
  <si>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</si>
  <si>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</si>
  <si>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</si>
  <si>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</si>
  <si>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</si>
  <si>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</si>
  <si>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</si>
  <si>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</si>
  <si>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</si>
  <si>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</si>
  <si>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</si>
  <si>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</si>
  <si>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</si>
  <si>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</si>
  <si>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</si>
  <si>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</si>
  <si>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</si>
  <si>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</si>
  <si>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</si>
  <si>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</si>
  <si>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</si>
  <si>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</si>
  <si>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</si>
  <si>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</si>
  <si>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</si>
  <si>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</si>
  <si>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</si>
  <si>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</si>
  <si>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</si>
  <si>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</si>
  <si>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</si>
  <si>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</si>
  <si>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</si>
  <si>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</si>
  <si>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</si>
  <si>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</si>
  <si>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</si>
  <si>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</si>
  <si>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</si>
  <si>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</si>
  <si>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</si>
  <si>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</si>
  <si>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</si>
  <si>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</si>
  <si>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</si>
  <si>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</si>
  <si>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</si>
  <si>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</si>
  <si>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</si>
  <si>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</si>
  <si>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</si>
  <si>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</si>
  <si>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</si>
  <si>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</si>
  <si>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</si>
  <si>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</si>
  <si>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</si>
  <si>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</si>
  <si>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</si>
  <si>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</si>
  <si>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</si>
  <si>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</si>
  <si>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</si>
  <si>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</si>
  <si>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</si>
  <si>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</si>
  <si>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</si>
  <si>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</si>
  <si>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</si>
  <si>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</si>
  <si>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</si>
  <si>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</si>
  <si>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</si>
  <si>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</si>
  <si>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</si>
  <si>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</si>
  <si>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</si>
  <si>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</si>
  <si>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</si>
  <si>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</si>
  <si>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</si>
  <si>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</si>
  <si>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</si>
  <si>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</si>
  <si>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</si>
  <si>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</si>
  <si>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</si>
  <si>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</si>
  <si>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</si>
  <si>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</si>
  <si>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</si>
  <si>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</si>
  <si>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</si>
  <si>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</si>
  <si>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</si>
  <si>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</si>
  <si>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</si>
  <si>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</si>
  <si>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</si>
  <si>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</si>
  <si>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</si>
  <si>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</si>
  <si>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</si>
  <si>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</si>
  <si>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</si>
  <si>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</si>
  <si>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</si>
  <si>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</si>
  <si>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</si>
  <si>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</si>
  <si>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</si>
  <si>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</si>
  <si>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</si>
  <si>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</si>
  <si>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</si>
  <si>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</si>
  <si>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</si>
  <si>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</si>
  <si>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</si>
  <si>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</si>
  <si>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</si>
  <si>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</si>
  <si>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</si>
  <si>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</si>
  <si>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</si>
  <si>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</si>
  <si>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</si>
  <si>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</si>
  <si>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</si>
  <si>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</si>
  <si>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</si>
  <si>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</si>
  <si>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</si>
  <si>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</si>
  <si>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</si>
  <si>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</si>
  <si>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</si>
  <si>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</si>
  <si>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</si>
  <si>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</si>
  <si>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</si>
  <si>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</si>
  <si>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</si>
  <si>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</si>
  <si>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</si>
  <si>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</si>
  <si>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</si>
  <si>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</si>
  <si>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</si>
  <si>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</si>
  <si>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</si>
  <si>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</si>
  <si>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</si>
  <si>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</si>
  <si>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</si>
  <si>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</si>
  <si>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</si>
  <si>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</si>
  <si>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</si>
  <si>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</si>
  <si>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</si>
  <si>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</si>
  <si>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</si>
  <si>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</si>
  <si>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</si>
  <si>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</si>
  <si>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</si>
  <si>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</si>
  <si>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</si>
  <si>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</si>
  <si>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</si>
  <si>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</si>
  <si>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</si>
  <si>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</si>
  <si>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</si>
  <si>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</si>
  <si>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</si>
  <si>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</si>
  <si>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</si>
  <si>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</si>
  <si>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</si>
  <si>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</si>
  <si>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</si>
  <si>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</si>
  <si>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</si>
  <si>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</si>
  <si>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</si>
  <si>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</si>
  <si>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</si>
  <si>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</si>
  <si>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</si>
  <si>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</si>
  <si>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</si>
  <si>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</si>
  <si>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</si>
  <si>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</si>
  <si>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</si>
  <si>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</si>
  <si>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</si>
  <si>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</si>
  <si>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</si>
  <si>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</si>
  <si>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</si>
  <si>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</si>
  <si>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</si>
  <si>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</si>
  <si>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</si>
  <si>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</si>
  <si>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</si>
  <si>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</si>
  <si>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</si>
  <si>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</si>
  <si>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</si>
  <si>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</si>
  <si>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</si>
  <si>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</si>
  <si>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</si>
  <si>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</si>
  <si>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</si>
  <si>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</si>
  <si>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</si>
  <si>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</si>
  <si>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</si>
  <si>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</si>
  <si>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</si>
  <si>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</si>
  <si>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</si>
  <si>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</si>
  <si>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</si>
  <si>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</si>
  <si>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</si>
  <si>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</si>
  <si>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</si>
  <si>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</si>
  <si>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</si>
  <si>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</si>
  <si>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</si>
  <si>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</si>
  <si>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</si>
  <si>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</si>
  <si>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</si>
  <si>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</si>
  <si>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</si>
  <si>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</si>
  <si>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</si>
  <si>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</si>
  <si>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</si>
  <si>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</si>
  <si>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</si>
  <si>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</si>
  <si>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</si>
  <si>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</si>
  <si>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</si>
  <si>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</si>
  <si>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</si>
  <si>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</si>
  <si>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</si>
  <si>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</si>
  <si>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</si>
  <si>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</si>
  <si>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</si>
  <si>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</si>
  <si>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</si>
  <si>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</si>
  <si>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</si>
  <si>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</si>
  <si>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</si>
  <si>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</si>
  <si>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</si>
  <si>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</si>
  <si>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</si>
  <si>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</si>
  <si>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</si>
  <si>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</si>
  <si>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</si>
  <si>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</si>
  <si>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</si>
  <si>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</si>
  <si>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</si>
  <si>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</si>
  <si>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</si>
  <si>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</si>
  <si>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</si>
  <si>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</si>
  <si>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</si>
  <si>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</si>
  <si>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</si>
  <si>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</si>
  <si>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</si>
  <si>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</si>
  <si>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</si>
  <si>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</si>
  <si>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</si>
  <si>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</si>
  <si>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</si>
  <si>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</si>
  <si>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</si>
  <si>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</si>
  <si>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</si>
  <si>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</si>
  <si>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</si>
  <si>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</si>
  <si>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</si>
  <si>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</si>
  <si>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</si>
  <si>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</si>
  <si>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</si>
  <si>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</si>
  <si>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</si>
  <si>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</si>
  <si>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</si>
  <si>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</si>
  <si>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</si>
  <si>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</si>
  <si>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</si>
  <si>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</si>
  <si>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</si>
  <si>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</si>
  <si>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</si>
  <si>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</si>
  <si>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</si>
  <si>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</si>
  <si>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</si>
  <si>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</si>
  <si>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</si>
  <si>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</si>
  <si>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</si>
  <si>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</si>
  <si>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</si>
  <si>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</si>
  <si>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</si>
  <si>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</si>
  <si>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</si>
  <si>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</si>
  <si>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</si>
  <si>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</si>
  <si>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</si>
  <si>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</si>
  <si>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</si>
  <si>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</si>
  <si>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</si>
  <si>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</si>
  <si>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</si>
  <si>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</si>
  <si>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</si>
  <si>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</si>
  <si>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</si>
  <si>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</si>
  <si>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</si>
  <si>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</si>
  <si>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</si>
  <si>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</si>
  <si>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</si>
  <si>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</si>
  <si>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</si>
  <si>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</si>
  <si>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</si>
  <si>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</si>
  <si>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</si>
  <si>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</si>
  <si>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</si>
  <si>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</si>
  <si>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</si>
  <si>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</si>
  <si>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</si>
  <si>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</si>
  <si>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</si>
  <si>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</si>
  <si>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</si>
  <si>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</si>
  <si>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</si>
  <si>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</si>
  <si>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</si>
  <si>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</si>
  <si>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</si>
  <si>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</si>
  <si>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</si>
  <si>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</si>
  <si>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</si>
  <si>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</si>
  <si>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</si>
  <si>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</si>
  <si>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</si>
  <si>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</si>
  <si>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</si>
  <si>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</si>
  <si>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</si>
  <si>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</si>
  <si>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</si>
  <si>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</si>
  <si>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</si>
  <si>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</si>
  <si>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</si>
  <si>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</si>
  <si>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</si>
  <si>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</si>
  <si>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</si>
  <si>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</si>
  <si>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</si>
  <si>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</si>
  <si>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</si>
  <si>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</si>
  <si>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</si>
  <si>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</si>
  <si>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</si>
  <si>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</si>
  <si>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</si>
  <si>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</si>
  <si>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</si>
  <si>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</si>
  <si>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</si>
  <si>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</si>
  <si>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</si>
  <si>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</si>
  <si>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</si>
  <si>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</si>
  <si>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</si>
  <si>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</si>
  <si>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</si>
  <si>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</si>
  <si>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</si>
  <si>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</si>
  <si>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</si>
  <si>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</si>
  <si>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</si>
  <si>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</si>
  <si>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</si>
  <si>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</si>
  <si>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</si>
  <si>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</si>
  <si>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</si>
  <si>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</si>
  <si>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</si>
  <si>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</si>
  <si>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</si>
  <si>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</si>
  <si>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</si>
  <si>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</si>
  <si>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</si>
  <si>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</si>
  <si>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</si>
  <si>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</si>
  <si>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</si>
  <si>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</si>
  <si>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</si>
  <si>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</si>
  <si>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</si>
  <si>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</si>
  <si>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</si>
  <si>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</si>
  <si>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</si>
  <si>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</si>
  <si>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</si>
  <si>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</si>
  <si>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</si>
  <si>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</si>
  <si>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</si>
  <si>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</si>
  <si>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</si>
  <si>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</si>
  <si>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</si>
  <si>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</si>
  <si>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</si>
  <si>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</si>
  <si>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</si>
  <si>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</si>
  <si>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</si>
  <si>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</si>
  <si>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</si>
  <si>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</si>
  <si>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</si>
  <si>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</si>
  <si>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</si>
  <si>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</si>
  <si>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</si>
  <si>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</si>
  <si>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</si>
  <si>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</si>
  <si>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</si>
  <si>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</si>
  <si>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</si>
  <si>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</si>
  <si>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</si>
  <si>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</si>
  <si>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</si>
  <si>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</si>
  <si>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</si>
  <si>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</si>
  <si>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</si>
  <si>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</si>
  <si>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</si>
  <si>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</si>
  <si>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</si>
  <si>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</si>
  <si>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</si>
  <si>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</si>
  <si>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</si>
  <si>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</si>
  <si>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</si>
  <si>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</si>
  <si>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</si>
  <si>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</si>
  <si>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</si>
  <si>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</si>
  <si>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</si>
  <si>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</si>
  <si>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</si>
  <si>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</si>
  <si>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</si>
  <si>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</si>
  <si>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</si>
  <si>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</si>
  <si>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</si>
  <si>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</si>
  <si>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</si>
  <si>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</si>
  <si>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</si>
  <si>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</si>
  <si>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</si>
  <si>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</si>
  <si>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</si>
  <si>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</si>
  <si>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</si>
  <si>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</si>
  <si>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</si>
  <si>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</si>
  <si>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</si>
  <si>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</si>
  <si>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</si>
  <si>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</si>
  <si>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</si>
  <si>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</si>
  <si>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</si>
  <si>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</si>
  <si>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</si>
  <si>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</si>
  <si>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</si>
  <si>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</si>
  <si>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</si>
  <si>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</si>
  <si>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</si>
  <si>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</si>
  <si>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</si>
  <si>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</si>
  <si>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</si>
  <si>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</si>
  <si>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</si>
  <si>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</si>
  <si>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</si>
  <si>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</si>
  <si>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</si>
  <si>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</si>
  <si>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</si>
  <si>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</si>
  <si>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</si>
  <si>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</si>
  <si>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</si>
  <si>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</si>
  <si>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</si>
  <si>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</si>
  <si>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</si>
  <si>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</si>
  <si>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</si>
  <si>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</si>
  <si>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</si>
  <si>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</si>
  <si>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</si>
  <si>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</si>
  <si>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</si>
  <si>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</si>
  <si>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</si>
  <si>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</si>
  <si>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</si>
  <si>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</si>
  <si>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</si>
  <si>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</si>
  <si>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</si>
  <si>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</si>
  <si>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</si>
  <si>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</si>
  <si>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</si>
  <si>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</si>
  <si>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</si>
  <si>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</si>
  <si>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</si>
  <si>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</si>
  <si>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</si>
  <si>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</si>
  <si>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</si>
  <si>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</si>
  <si>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</si>
  <si>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</si>
  <si>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</si>
  <si>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</si>
  <si>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</si>
  <si>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</si>
  <si>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</si>
  <si>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</si>
  <si>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</si>
  <si>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</si>
  <si>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</si>
  <si>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</si>
  <si>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</si>
  <si>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</si>
  <si>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</si>
  <si>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</si>
  <si>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</si>
  <si>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</si>
  <si>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</si>
  <si>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</si>
  <si>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</si>
  <si>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</si>
  <si>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</si>
  <si>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</si>
  <si>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</si>
  <si>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</si>
  <si>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</si>
  <si>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</si>
  <si>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</si>
  <si>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</si>
  <si>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</si>
  <si>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</si>
  <si>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</si>
  <si>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</si>
  <si>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</si>
  <si>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</si>
  <si>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</si>
  <si>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</si>
  <si>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</si>
  <si>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</si>
  <si>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</si>
  <si>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</si>
  <si>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</si>
  <si>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</si>
  <si>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</si>
  <si>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</si>
  <si>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</si>
  <si>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</si>
  <si>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</si>
  <si>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</si>
  <si>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</si>
  <si>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</si>
  <si>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</si>
  <si>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</si>
  <si>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</si>
  <si>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</si>
  <si>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</si>
  <si>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</si>
  <si>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</si>
  <si>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</si>
  <si>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</si>
  <si>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</si>
  <si>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</si>
  <si>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</si>
  <si>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</si>
  <si>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</si>
  <si>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</si>
  <si>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</si>
  <si>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</si>
  <si>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</si>
  <si>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</si>
  <si>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</si>
  <si>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</si>
  <si>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</si>
  <si>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</si>
  <si>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</si>
  <si>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</si>
  <si>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</si>
  <si>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</si>
  <si>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</si>
  <si>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</si>
  <si>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</si>
  <si>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</si>
  <si>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</si>
  <si>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</si>
  <si>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</si>
  <si>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</si>
  <si>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</si>
  <si>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</si>
  <si>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</si>
  <si>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</si>
  <si>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</si>
  <si>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</si>
  <si>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</si>
  <si>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</si>
  <si>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</si>
  <si>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</si>
  <si>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</si>
  <si>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</si>
  <si>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</si>
  <si>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</si>
  <si>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</si>
  <si>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</si>
  <si>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</si>
  <si>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</si>
  <si>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</si>
  <si>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</si>
  <si>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</si>
  <si>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</si>
  <si>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</si>
  <si>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</si>
  <si>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</si>
  <si>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</si>
  <si>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</si>
  <si>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</si>
  <si>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</si>
  <si>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</si>
  <si>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</si>
  <si>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</si>
  <si>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</si>
  <si>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</si>
  <si>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</si>
  <si>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</si>
  <si>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</si>
  <si>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</si>
  <si>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</si>
  <si>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</si>
  <si>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</si>
  <si>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</si>
  <si>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</si>
  <si>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</si>
  <si>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</si>
  <si>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</si>
  <si>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</si>
  <si>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</si>
  <si>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</si>
  <si>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</si>
  <si>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</si>
  <si>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</si>
  <si>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</si>
  <si>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</si>
  <si>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</si>
  <si>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</si>
  <si>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</si>
  <si>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</si>
  <si>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</si>
  <si>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</si>
  <si>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</si>
  <si>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</si>
  <si>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</si>
  <si>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</si>
  <si>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</si>
  <si>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</si>
  <si>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</si>
  <si>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</si>
  <si>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</si>
  <si>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</si>
  <si>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</si>
  <si>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</si>
  <si>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</si>
  <si>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</si>
  <si>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</si>
  <si>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</si>
  <si>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</si>
  <si>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</si>
  <si>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</si>
  <si>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</si>
  <si>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</si>
  <si>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</si>
  <si>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</si>
  <si>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</si>
  <si>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</si>
  <si>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</si>
  <si>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</si>
  <si>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</si>
  <si>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</si>
  <si>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</si>
  <si>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</si>
  <si>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</si>
  <si>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</si>
  <si>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</si>
  <si>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</si>
  <si>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</si>
  <si>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</si>
  <si>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</si>
  <si>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</si>
  <si>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</si>
  <si>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</si>
  <si>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</si>
  <si>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</si>
  <si>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</si>
  <si>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</si>
  <si>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</si>
  <si>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</si>
  <si>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</si>
  <si>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</si>
  <si>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</si>
  <si>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</si>
  <si>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</si>
  <si>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</si>
  <si>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</si>
  <si>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</si>
  <si>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</si>
  <si>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</si>
  <si>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</si>
  <si>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</si>
  <si>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</si>
  <si>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</si>
  <si>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</si>
  <si>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</si>
  <si>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</si>
  <si>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</si>
  <si>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</si>
  <si>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</si>
  <si>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</si>
  <si>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</si>
  <si>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</si>
  <si>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</si>
  <si>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</si>
  <si>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</si>
  <si>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</si>
  <si>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</si>
  <si>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</si>
  <si>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</si>
  <si>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</si>
  <si>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</si>
  <si>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</si>
  <si>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</si>
  <si>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</si>
  <si>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</si>
  <si>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</si>
  <si>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</si>
  <si>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</si>
  <si>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</si>
  <si>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</si>
  <si>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</si>
  <si>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</si>
  <si>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</si>
  <si>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</si>
  <si>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</si>
  <si>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</si>
  <si>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</si>
  <si>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</si>
  <si>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</si>
  <si>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</si>
  <si>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</si>
  <si>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</si>
  <si>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</si>
  <si>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</si>
  <si>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</si>
  <si>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</si>
  <si>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</si>
  <si>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</si>
  <si>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</si>
  <si>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</si>
  <si>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</si>
  <si>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</si>
  <si>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</si>
  <si>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</si>
  <si>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</si>
  <si>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</si>
  <si>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</si>
  <si>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</si>
  <si>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</si>
  <si>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</si>
  <si>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</si>
  <si>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</si>
  <si>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</si>
  <si>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</si>
  <si>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</si>
  <si>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</si>
  <si>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</si>
  <si>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</si>
  <si>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</si>
  <si>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</si>
  <si>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</si>
  <si>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</si>
  <si>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</si>
  <si>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</si>
  <si>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</si>
  <si>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</si>
  <si>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</si>
  <si>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</si>
  <si>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</si>
  <si>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</si>
  <si>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</si>
  <si>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</si>
  <si>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</si>
  <si>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</si>
  <si>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</si>
  <si>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</si>
  <si>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</si>
  <si>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</si>
  <si>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</si>
  <si>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</si>
  <si>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</si>
  <si>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</si>
  <si>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</si>
  <si>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</si>
  <si>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</si>
  <si>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</si>
  <si>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</si>
  <si>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</si>
  <si>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</si>
  <si>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</si>
  <si>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</si>
  <si>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</si>
  <si>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</si>
  <si>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</si>
  <si>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</si>
  <si>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</si>
  <si>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</si>
  <si>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</si>
  <si>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</si>
  <si>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</si>
  <si>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</si>
  <si>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</si>
  <si>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</si>
  <si>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</si>
  <si>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</si>
  <si>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</si>
  <si>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</si>
  <si>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</si>
  <si>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</si>
  <si>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</si>
  <si>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</si>
  <si>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</si>
  <si>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</si>
  <si>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</si>
  <si>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</si>
  <si>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</si>
  <si>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</si>
  <si>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</si>
  <si>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</si>
  <si>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</si>
  <si>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</si>
  <si>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</si>
  <si>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</si>
  <si>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</si>
  <si>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</si>
  <si>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</si>
  <si>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</si>
  <si>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</si>
  <si>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</si>
  <si>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</si>
  <si>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</si>
  <si>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</si>
  <si>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</si>
  <si>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</si>
  <si>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</si>
  <si>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</si>
  <si>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</si>
  <si>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</si>
  <si>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</si>
  <si>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</si>
  <si>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</si>
  <si>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</si>
  <si>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</si>
  <si>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</si>
  <si>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</si>
  <si>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</si>
  <si>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</si>
  <si>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</si>
  <si>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</si>
  <si>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</si>
  <si>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</si>
  <si>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</si>
  <si>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</si>
  <si>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</si>
  <si>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</si>
  <si>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</si>
  <si>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</si>
  <si>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</si>
  <si>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</si>
  <si>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</si>
  <si>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</si>
  <si>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</si>
  <si>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</si>
  <si>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</si>
  <si>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</si>
  <si>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</si>
  <si>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</si>
  <si>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</si>
  <si>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</si>
  <si>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</si>
  <si>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</si>
  <si>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</si>
  <si>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</si>
  <si>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</si>
  <si>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</si>
  <si>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</si>
  <si>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</si>
  <si>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</si>
  <si>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</si>
  <si>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</si>
  <si>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</si>
  <si>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</si>
  <si>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</si>
  <si>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</si>
  <si>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</si>
  <si>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</si>
  <si>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</si>
  <si>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</si>
  <si>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</si>
  <si>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</si>
  <si>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</si>
  <si>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</si>
  <si>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</si>
  <si>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</si>
  <si>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</si>
  <si>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</si>
  <si>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</si>
  <si>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</si>
  <si>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</si>
  <si>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</si>
  <si>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</si>
  <si>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</si>
  <si>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</si>
  <si>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</si>
  <si>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</si>
  <si>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</si>
  <si>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</si>
  <si>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</si>
  <si>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</si>
  <si>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</si>
  <si>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</si>
  <si>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</si>
  <si>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</si>
  <si>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</si>
  <si>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</si>
  <si>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</si>
  <si>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</si>
  <si>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</si>
  <si>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</si>
  <si>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</si>
  <si>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</si>
  <si>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</si>
  <si>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</si>
  <si>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</si>
  <si>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</si>
  <si>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</si>
  <si>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</si>
  <si>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</si>
  <si>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</si>
  <si>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</si>
  <si>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</si>
  <si>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</si>
  <si>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</si>
  <si>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</si>
  <si>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</si>
  <si>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</si>
  <si>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</si>
  <si>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</si>
  <si>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</si>
  <si>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</si>
  <si>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</si>
  <si>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</si>
  <si>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</si>
  <si>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</si>
  <si>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</si>
  <si>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</si>
  <si>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</si>
  <si>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</si>
  <si>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</si>
  <si>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</si>
  <si>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</si>
  <si>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</si>
  <si>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</si>
  <si>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</si>
  <si>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</si>
  <si>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</si>
  <si>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</si>
  <si>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</si>
  <si>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</si>
  <si>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</si>
  <si>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</si>
  <si>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</si>
  <si>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</si>
  <si>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</si>
  <si>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</si>
  <si>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</si>
  <si>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</si>
  <si>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</si>
  <si>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</si>
  <si>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</si>
  <si>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</si>
  <si>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</si>
  <si>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</si>
  <si>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</si>
  <si>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</si>
  <si>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</si>
  <si>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</si>
  <si>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</si>
  <si>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</si>
  <si>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</si>
  <si>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</si>
  <si>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</si>
  <si>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</si>
  <si>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</si>
  <si>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</si>
  <si>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</si>
  <si>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</si>
  <si>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</si>
  <si>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</si>
  <si>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</si>
  <si>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</si>
  <si>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</si>
  <si>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</si>
  <si>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</si>
  <si>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</si>
  <si>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</si>
  <si>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</si>
  <si>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</si>
  <si>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</si>
  <si>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</si>
  <si>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</si>
  <si>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</si>
  <si>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</si>
  <si>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</si>
  <si>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</si>
  <si>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</si>
  <si>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</si>
  <si>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</si>
  <si>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</si>
  <si>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</si>
  <si>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</si>
  <si>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</si>
  <si>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</si>
  <si>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</si>
  <si>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</si>
  <si>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</si>
  <si>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</si>
  <si>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</si>
  <si>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</si>
  <si>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</si>
  <si>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</si>
  <si>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</si>
  <si>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</si>
  <si>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</si>
  <si>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</si>
  <si>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</si>
  <si>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</si>
  <si>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</si>
  <si>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</si>
  <si>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</si>
  <si>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</si>
  <si>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</si>
  <si>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</si>
  <si>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</si>
  <si>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</si>
  <si>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</si>
  <si>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</si>
  <si>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</si>
  <si>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</si>
  <si>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</si>
  <si>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</si>
  <si>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</si>
  <si>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</si>
  <si>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</si>
  <si>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</si>
  <si>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</si>
  <si>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</si>
  <si>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</si>
  <si>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</si>
  <si>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</si>
  <si>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</si>
  <si>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</si>
  <si>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</si>
  <si>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</si>
  <si>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</si>
  <si>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</si>
  <si>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</si>
  <si>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</si>
  <si>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</si>
  <si>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</si>
  <si>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</si>
  <si>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</si>
  <si>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</si>
  <si>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</si>
  <si>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</si>
  <si>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</si>
  <si>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</si>
  <si>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</si>
  <si>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</si>
  <si>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</si>
  <si>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</si>
  <si>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</si>
  <si>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</si>
  <si>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</si>
  <si>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</si>
  <si>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</si>
  <si>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</si>
  <si>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</si>
  <si>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</si>
  <si>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</si>
  <si>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</si>
  <si>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</si>
  <si>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</si>
  <si>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</si>
  <si>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</si>
  <si>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</si>
  <si>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</si>
  <si>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</si>
  <si>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</si>
  <si>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</si>
  <si>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</si>
  <si>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</si>
  <si>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</si>
  <si>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</si>
  <si>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</si>
  <si>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</si>
  <si>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</si>
  <si>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</si>
  <si>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</si>
  <si>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</si>
  <si>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</si>
  <si>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</si>
  <si>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</si>
  <si>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</si>
  <si>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</si>
  <si>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</si>
  <si>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</si>
  <si>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</si>
  <si>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</si>
  <si>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</si>
  <si>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</si>
  <si>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</si>
  <si>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</si>
  <si>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</si>
  <si>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</si>
  <si>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</si>
  <si>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</si>
  <si>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</si>
  <si>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</si>
  <si>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</si>
  <si>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</si>
  <si>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</si>
  <si>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</si>
  <si>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</si>
  <si>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</si>
  <si>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</si>
  <si>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</si>
  <si>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</si>
  <si>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</si>
  <si>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</si>
  <si>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</si>
  <si>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</si>
  <si>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</si>
  <si>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</si>
  <si>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</si>
  <si>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</si>
  <si>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</si>
  <si>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</si>
  <si>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</si>
  <si>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</si>
  <si>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</si>
  <si>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</si>
  <si>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</si>
  <si>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</si>
  <si>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</si>
  <si>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</si>
  <si>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</si>
  <si>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</si>
  <si>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</si>
  <si>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</si>
  <si>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</si>
  <si>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</si>
  <si>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</si>
  <si>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</si>
  <si>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</si>
  <si>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</si>
  <si>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</si>
  <si>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</si>
  <si>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</si>
  <si>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</si>
  <si>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</si>
  <si>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</si>
  <si>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</si>
  <si>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</si>
  <si>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</si>
  <si>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</si>
  <si>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</si>
  <si>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</si>
  <si>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</si>
  <si>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</si>
  <si>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</si>
  <si>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</si>
  <si>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</si>
  <si>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</si>
  <si>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</si>
  <si>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</si>
  <si>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</si>
  <si>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</si>
  <si>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</si>
  <si>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</si>
  <si>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</si>
  <si>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</si>
  <si>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</si>
  <si>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</si>
  <si>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</si>
  <si>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</si>
  <si>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</si>
  <si>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</si>
  <si>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</si>
  <si>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</si>
  <si>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</si>
  <si>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</si>
  <si>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</si>
  <si>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</si>
  <si>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</si>
  <si>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</si>
  <si>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</si>
  <si>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</si>
  <si>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</si>
  <si>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</si>
  <si>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</si>
  <si>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</si>
  <si>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</si>
  <si>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</si>
  <si>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</si>
  <si>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</si>
  <si>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</si>
  <si>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</si>
  <si>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</si>
  <si>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</si>
  <si>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</si>
  <si>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</si>
  <si>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</si>
  <si>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</si>
  <si>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</si>
  <si>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</si>
  <si>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</si>
  <si>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</si>
  <si>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</si>
  <si>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</si>
  <si>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</si>
  <si>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</si>
  <si>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</si>
  <si>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</si>
  <si>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</si>
  <si>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</si>
  <si>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</si>
  <si>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</si>
  <si>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</si>
  <si>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</si>
  <si>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</si>
  <si>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</si>
  <si>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</si>
  <si>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</si>
  <si>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</si>
  <si>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</si>
  <si>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</si>
  <si>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</si>
  <si>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</si>
  <si>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</si>
  <si>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</si>
  <si>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</si>
  <si>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</si>
  <si>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</si>
  <si>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</si>
  <si>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</si>
  <si>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</si>
  <si>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</si>
  <si>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</si>
  <si>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</si>
  <si>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</si>
  <si>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</si>
  <si>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</si>
  <si>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</si>
  <si>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</si>
  <si>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</si>
  <si>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</si>
  <si>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</si>
  <si>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</si>
  <si>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</si>
  <si>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</si>
  <si>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</si>
  <si>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</si>
  <si>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</si>
  <si>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</si>
  <si>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</si>
  <si>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</si>
  <si>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</si>
  <si>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</si>
  <si>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</si>
  <si>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</si>
  <si>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</si>
  <si>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</si>
  <si>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</si>
  <si>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</si>
  <si>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</si>
  <si>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</si>
  <si>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</si>
  <si>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</si>
  <si>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</si>
  <si>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</si>
  <si>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</si>
  <si>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</si>
  <si>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</si>
  <si>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</si>
  <si>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</si>
  <si>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</si>
  <si>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</si>
  <si>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</si>
  <si>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</si>
  <si>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</si>
  <si>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</si>
  <si>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</si>
  <si>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</si>
  <si>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</si>
  <si>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</si>
  <si>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</si>
  <si>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</si>
  <si>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</si>
  <si>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</si>
  <si>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</si>
  <si>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</si>
  <si>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</si>
  <si>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</si>
  <si>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</si>
  <si>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</si>
  <si>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</si>
  <si>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</si>
  <si>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</si>
  <si>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</si>
  <si>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</si>
  <si>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</si>
  <si>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</si>
  <si>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</si>
  <si>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</si>
  <si>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</si>
  <si>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</si>
  <si>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</si>
  <si>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</si>
  <si>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</si>
  <si>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</si>
  <si>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</si>
  <si>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</si>
  <si>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</si>
  <si>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</si>
  <si>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</si>
  <si>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</si>
  <si>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</si>
  <si>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</si>
  <si>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</si>
  <si>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</si>
  <si>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</si>
  <si>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</si>
  <si>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</si>
  <si>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</si>
  <si>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</si>
  <si>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</si>
  <si>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</si>
  <si>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</si>
  <si>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</si>
  <si>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</si>
  <si>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</si>
  <si>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</si>
  <si>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</si>
  <si>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</si>
  <si>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</si>
  <si>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</si>
  <si>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</si>
  <si>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</si>
  <si>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</si>
  <si>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</si>
  <si>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</si>
  <si>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</si>
  <si>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</si>
  <si>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</si>
  <si>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</si>
  <si>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</si>
  <si>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</si>
  <si>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</si>
  <si>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</si>
  <si>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</si>
  <si>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</si>
  <si>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</si>
  <si>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</si>
  <si>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</si>
  <si>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</si>
  <si>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</si>
  <si>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</si>
  <si>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</si>
  <si>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</si>
  <si>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</si>
  <si>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</si>
  <si>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</si>
  <si>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</si>
  <si>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</si>
  <si>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</si>
  <si>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</si>
  <si>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</si>
  <si>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</si>
  <si>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</si>
  <si>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</si>
  <si>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</si>
  <si>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</si>
  <si>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</si>
  <si>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</si>
  <si>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</si>
  <si>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</si>
  <si>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</si>
  <si>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</si>
  <si>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</si>
  <si>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</si>
  <si>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</si>
  <si>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</si>
  <si>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</si>
  <si>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</si>
  <si>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</si>
  <si>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</si>
  <si>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</si>
  <si>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</si>
  <si>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</si>
  <si>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</si>
  <si>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</si>
  <si>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</si>
  <si>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</si>
  <si>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</si>
  <si>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</si>
  <si>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</si>
  <si>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</si>
  <si>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</si>
  <si>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</si>
  <si>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</si>
  <si>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</si>
  <si>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</si>
  <si>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</si>
  <si>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</si>
  <si>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</si>
  <si>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</si>
  <si>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</si>
  <si>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</si>
  <si>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</si>
  <si>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</si>
  <si>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</si>
  <si>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</si>
  <si>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</si>
  <si>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</si>
  <si>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</si>
  <si>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</si>
  <si>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</si>
  <si>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</si>
  <si>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</si>
  <si>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</si>
  <si>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</si>
  <si>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</si>
  <si>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</si>
  <si>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</si>
  <si>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</si>
  <si>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</si>
  <si>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</si>
  <si>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</si>
  <si>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</si>
  <si>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</si>
  <si>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</si>
  <si>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</si>
  <si>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</si>
  <si>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</si>
  <si>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</si>
  <si>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</si>
  <si>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</si>
  <si>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</si>
  <si>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</si>
  <si>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</si>
  <si>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</si>
  <si>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</si>
  <si>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</si>
  <si>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</si>
  <si>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</si>
  <si>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</si>
  <si>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</si>
  <si>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</si>
  <si>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</si>
  <si>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</si>
  <si>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</si>
  <si>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</si>
  <si>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</si>
  <si>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</si>
  <si>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</si>
  <si>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</si>
  <si>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</si>
  <si>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</si>
  <si>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</si>
  <si>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</si>
  <si>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</si>
  <si>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</si>
  <si>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</si>
  <si>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</si>
  <si>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</si>
  <si>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</si>
  <si>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</si>
  <si>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</si>
  <si>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</si>
  <si>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</si>
  <si>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</si>
  <si>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</si>
  <si>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</si>
  <si>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</si>
  <si>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</si>
  <si>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</si>
  <si>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</si>
  <si>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</si>
  <si>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</si>
  <si>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</si>
  <si>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</si>
  <si>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</si>
  <si>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</si>
  <si>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</si>
  <si>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</si>
  <si>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</si>
  <si>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</si>
  <si>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</si>
  <si>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</si>
  <si>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</si>
  <si>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</si>
  <si>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</si>
  <si>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</si>
  <si>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</si>
  <si>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</si>
  <si>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</si>
  <si>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</si>
  <si>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</si>
  <si>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</si>
  <si>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</si>
  <si>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</si>
  <si>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</si>
  <si>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</si>
  <si>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</si>
  <si>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</si>
  <si>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</si>
  <si>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</si>
  <si>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</si>
  <si>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</si>
  <si>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</si>
  <si>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</si>
  <si>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</si>
  <si>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</si>
  <si>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</si>
  <si>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</si>
  <si>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</si>
  <si>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</si>
  <si>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</si>
  <si>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</si>
  <si>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</si>
  <si>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</si>
  <si>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</si>
  <si>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</si>
  <si>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</si>
  <si>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</si>
  <si>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</si>
  <si>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</si>
  <si>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</si>
  <si>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</si>
  <si>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</si>
  <si>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</si>
  <si>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</si>
  <si>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</si>
  <si>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</si>
  <si>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</si>
  <si>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</si>
  <si>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</si>
  <si>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</si>
  <si>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</si>
  <si>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</si>
  <si>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</si>
  <si>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</si>
  <si>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</si>
  <si>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</si>
  <si>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</si>
  <si>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</si>
  <si>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</si>
  <si>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</si>
  <si>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</si>
  <si>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</si>
  <si>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</si>
  <si>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</si>
  <si>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</si>
  <si>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</si>
  <si>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</si>
  <si>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</si>
  <si>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</si>
  <si>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</si>
  <si>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</si>
  <si>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</si>
  <si>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</si>
  <si>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</si>
  <si>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</si>
  <si>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</si>
  <si>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</si>
  <si>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</si>
  <si>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</si>
  <si>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</si>
  <si>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</si>
  <si>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</si>
  <si>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</si>
  <si>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</si>
  <si>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</si>
  <si>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</si>
  <si>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</si>
  <si>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</si>
  <si>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</si>
  <si>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</si>
  <si>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</si>
  <si>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</si>
  <si>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</si>
  <si>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</si>
  <si>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</si>
  <si>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</si>
  <si>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</si>
  <si>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</si>
  <si>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</si>
  <si>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</si>
  <si>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</si>
  <si>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</si>
  <si>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</si>
  <si>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</si>
  <si>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</si>
  <si>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</si>
  <si>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</si>
  <si>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</si>
  <si>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</si>
  <si>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</si>
  <si>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</si>
  <si>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</si>
  <si>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</si>
  <si>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</si>
  <si>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</si>
  <si>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</si>
  <si>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</si>
  <si>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</si>
  <si>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</si>
  <si>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</si>
  <si>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</si>
  <si>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</si>
  <si>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</si>
  <si>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</si>
  <si>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</si>
  <si>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</si>
  <si>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</si>
  <si>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</si>
  <si>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</si>
  <si>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</si>
  <si>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</si>
  <si>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</si>
  <si>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</si>
  <si>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</si>
  <si>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</si>
  <si>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</si>
  <si>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</si>
  <si>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</si>
  <si>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</si>
  <si>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</si>
  <si>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</si>
  <si>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</si>
  <si>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</si>
  <si>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</si>
  <si>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</si>
  <si>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</si>
  <si>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</si>
  <si>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</si>
  <si>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</si>
  <si>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</si>
  <si>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</si>
  <si>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</si>
  <si>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</si>
  <si>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</si>
  <si>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</si>
  <si>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</si>
  <si>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</si>
  <si>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</si>
  <si>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</si>
  <si>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</si>
  <si>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</si>
  <si>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</si>
  <si>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</si>
  <si>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</si>
  <si>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</si>
  <si>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</si>
  <si>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</si>
  <si>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</si>
  <si>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</si>
  <si>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</si>
  <si>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</si>
  <si>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</si>
  <si>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</si>
  <si>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</si>
  <si>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</si>
  <si>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</si>
  <si>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</si>
  <si>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</si>
  <si>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</si>
  <si>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</si>
  <si>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</si>
  <si>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</si>
  <si>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</si>
  <si>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</si>
  <si>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</si>
  <si>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</si>
  <si>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</si>
  <si>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</si>
  <si>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</si>
  <si>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</si>
  <si>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</si>
  <si>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</si>
  <si>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</si>
  <si>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</si>
  <si>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</si>
  <si>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</si>
  <si>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</si>
  <si>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</si>
  <si>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</si>
  <si>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</si>
  <si>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</si>
  <si>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</si>
  <si>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</si>
  <si>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</si>
  <si>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</si>
  <si>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</si>
  <si>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</si>
  <si>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</si>
  <si>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</si>
  <si>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</si>
  <si>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</si>
  <si>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</si>
  <si>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</si>
  <si>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</si>
  <si>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</si>
  <si>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</si>
  <si>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</si>
  <si>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</si>
  <si>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</si>
  <si>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</si>
  <si>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</si>
  <si>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</si>
  <si>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</si>
  <si>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</si>
  <si>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</si>
  <si>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</si>
  <si>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</si>
  <si>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</si>
  <si>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</si>
  <si>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</si>
  <si>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</si>
  <si>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</si>
  <si>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</si>
  <si>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</si>
  <si>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</si>
  <si>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</si>
  <si>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</si>
  <si>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</si>
  <si>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</si>
  <si>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</si>
  <si>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</si>
  <si>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</si>
  <si>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</si>
  <si>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</si>
  <si>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</si>
  <si>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</si>
  <si>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</si>
  <si>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</si>
  <si>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</si>
  <si>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</si>
  <si>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</si>
  <si>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</si>
  <si>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</si>
  <si>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</si>
  <si>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</si>
  <si>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</si>
  <si>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</si>
  <si>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</si>
  <si>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</si>
  <si>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</si>
  <si>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</si>
  <si>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</si>
  <si>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</si>
  <si>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</si>
  <si>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</si>
  <si>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</si>
  <si>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</si>
  <si>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</si>
  <si>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</si>
  <si>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</si>
  <si>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</si>
  <si>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</si>
  <si>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</si>
  <si>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</si>
  <si>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</si>
  <si>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</si>
  <si>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</si>
  <si>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</si>
  <si>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</si>
  <si>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</si>
  <si>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</si>
  <si>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</si>
  <si>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</si>
  <si>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</si>
  <si>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</si>
  <si>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</si>
  <si>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</si>
  <si>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</si>
  <si>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</si>
  <si>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</si>
  <si>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</si>
  <si>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</si>
  <si>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</si>
  <si>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</si>
  <si>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</si>
  <si>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</si>
  <si>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</si>
  <si>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</si>
  <si>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</si>
  <si>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</si>
  <si>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</si>
  <si>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</si>
  <si>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</si>
  <si>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</si>
  <si>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</si>
  <si>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</si>
  <si>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</si>
  <si>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</si>
  <si>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</si>
  <si>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</si>
  <si>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</si>
  <si>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</si>
  <si>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</si>
  <si>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</si>
  <si>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</si>
  <si>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</si>
  <si>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</si>
  <si>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</si>
  <si>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</si>
  <si>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</si>
  <si>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</si>
  <si>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</si>
  <si>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</si>
  <si>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</si>
  <si>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</si>
  <si>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</si>
  <si>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</si>
  <si>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</si>
  <si>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</si>
  <si>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</si>
  <si>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</si>
  <si>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</si>
  <si>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</si>
  <si>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</si>
  <si>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</si>
  <si>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</si>
  <si>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</si>
  <si>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</si>
  <si>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</si>
  <si>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</si>
  <si>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</si>
  <si>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</si>
  <si>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</si>
  <si>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</si>
  <si>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</si>
  <si>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</si>
  <si>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</si>
  <si>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</si>
  <si>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</si>
  <si>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</si>
  <si>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</si>
  <si>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</si>
  <si>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</si>
  <si>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</si>
  <si>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</si>
  <si>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</si>
  <si>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</si>
  <si>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</si>
  <si>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</si>
  <si>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</si>
  <si>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</si>
  <si>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</si>
  <si>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</si>
  <si>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</si>
  <si>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</si>
  <si>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</si>
  <si>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</si>
  <si>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</si>
  <si>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</si>
  <si>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</si>
  <si>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</si>
  <si>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</si>
  <si>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</si>
  <si>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</si>
  <si>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</si>
  <si>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</si>
  <si>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</si>
  <si>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</si>
  <si>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</si>
  <si>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</si>
  <si>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</si>
  <si>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</si>
  <si>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</si>
  <si>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</si>
  <si>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</si>
  <si>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</si>
  <si>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</si>
  <si>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</si>
  <si>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</si>
  <si>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</si>
  <si>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</si>
  <si>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</si>
  <si>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</si>
  <si>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</si>
  <si>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</si>
  <si>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</si>
  <si>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</si>
  <si>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</si>
  <si>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</si>
  <si>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</si>
  <si>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</si>
  <si>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</si>
  <si>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</si>
  <si>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</si>
  <si>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</si>
  <si>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</si>
  <si>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</si>
  <si>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</si>
  <si>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</si>
  <si>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</si>
  <si>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</si>
  <si>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</si>
  <si>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</si>
  <si>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</si>
  <si>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</si>
  <si>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</si>
  <si>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</si>
  <si>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</si>
  <si>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</si>
  <si>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</si>
  <si>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</si>
  <si>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</si>
  <si>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</si>
  <si>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</si>
  <si>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</si>
  <si>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</si>
  <si>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</si>
  <si>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</si>
  <si>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</si>
  <si>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</si>
  <si>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</si>
  <si>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</si>
  <si>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</si>
  <si>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</si>
  <si>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</si>
  <si>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</si>
  <si>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</si>
  <si>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</si>
  <si>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</si>
  <si>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</si>
  <si>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</si>
  <si>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</si>
  <si>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</si>
  <si>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</si>
  <si>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</si>
  <si>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</si>
  <si>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</si>
  <si>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</si>
  <si>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</si>
  <si>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</si>
  <si>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</si>
  <si>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</si>
  <si>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</si>
  <si>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</si>
  <si>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</si>
  <si>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</si>
  <si>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</si>
  <si>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</si>
  <si>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</si>
  <si>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</si>
  <si>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</si>
  <si>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</si>
  <si>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</si>
  <si>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</si>
  <si>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</si>
  <si>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</si>
  <si>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</si>
  <si>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</si>
  <si>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</si>
  <si>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</si>
  <si>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</si>
  <si>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</si>
  <si>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</si>
  <si>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</si>
  <si>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</si>
  <si>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</si>
  <si>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</si>
  <si>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</si>
  <si>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</si>
  <si>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</si>
  <si>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</si>
  <si>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</si>
  <si>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</si>
  <si>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</si>
  <si>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</si>
  <si>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</si>
  <si>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</si>
  <si>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</si>
  <si>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</si>
  <si>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</si>
  <si>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</si>
  <si>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</si>
  <si>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</si>
  <si>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</si>
  <si>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</si>
  <si>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</si>
  <si>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</si>
  <si>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</si>
  <si>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</si>
  <si>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</si>
  <si>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</si>
  <si>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</si>
  <si>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</si>
  <si>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</si>
  <si>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</si>
  <si>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</si>
  <si>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</si>
  <si>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</si>
  <si>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</si>
  <si>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</si>
  <si>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</si>
  <si>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</si>
  <si>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</si>
  <si>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</si>
  <si>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</si>
  <si>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</si>
  <si>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</si>
  <si>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</si>
  <si>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</si>
  <si>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</si>
  <si>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</si>
  <si>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</si>
  <si>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</si>
  <si>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</si>
  <si>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</si>
  <si>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</si>
  <si>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</si>
  <si>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</si>
  <si>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</si>
  <si>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</si>
  <si>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</si>
  <si>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</si>
  <si>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</si>
  <si>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</si>
  <si>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</si>
  <si>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</si>
  <si>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</si>
  <si>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</si>
  <si>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</si>
  <si>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</si>
  <si>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</si>
  <si>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</si>
  <si>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</si>
  <si>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</si>
  <si>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</si>
  <si>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</si>
  <si>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</si>
  <si>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</si>
  <si>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</si>
  <si>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</si>
  <si>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</si>
  <si>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</si>
  <si>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</si>
  <si>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</si>
  <si>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</si>
  <si>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</si>
  <si>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</si>
  <si>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</si>
  <si>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</si>
  <si>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</si>
  <si>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</si>
  <si>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</si>
  <si>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</si>
  <si>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</si>
  <si>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</si>
  <si>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</si>
  <si>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</si>
  <si>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</si>
  <si>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</si>
  <si>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</si>
  <si>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</si>
  <si>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</si>
  <si>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</si>
  <si>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</si>
  <si>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</si>
  <si>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</si>
  <si>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</si>
  <si>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</si>
  <si>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</si>
  <si>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</si>
  <si>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</si>
  <si>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</si>
  <si>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</si>
  <si>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</si>
  <si>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</si>
  <si>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</si>
  <si>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</si>
  <si>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</si>
  <si>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</si>
  <si>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</si>
  <si>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</si>
  <si>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</si>
  <si>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</si>
  <si>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</si>
  <si>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</si>
  <si>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</si>
  <si>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</si>
  <si>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</si>
  <si>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</si>
  <si>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</si>
  <si>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</si>
  <si>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</si>
  <si>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</si>
  <si>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</si>
  <si>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</si>
  <si>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</si>
  <si>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</si>
  <si>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</si>
  <si>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</si>
  <si>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</si>
  <si>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</si>
  <si>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</si>
  <si>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</si>
  <si>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</si>
  <si>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</si>
  <si>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</si>
  <si>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</si>
  <si>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</si>
  <si>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</si>
  <si>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</si>
  <si>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</si>
  <si>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</si>
  <si>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</si>
  <si>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</si>
  <si>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</si>
  <si>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</si>
  <si>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</si>
  <si>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</si>
  <si>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</si>
  <si>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</si>
  <si>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</si>
  <si>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</si>
  <si>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</si>
  <si>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</si>
  <si>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</si>
  <si>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</si>
  <si>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</si>
  <si>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</si>
  <si>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</si>
  <si>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</si>
  <si>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</si>
  <si>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</si>
  <si>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</si>
  <si>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</si>
  <si>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</si>
  <si>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</si>
  <si>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</si>
  <si>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</si>
  <si>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</si>
  <si>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</si>
  <si>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</si>
  <si>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</si>
  <si>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</si>
  <si>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</si>
  <si>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</si>
  <si>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</si>
  <si>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</si>
  <si>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</si>
  <si>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</si>
  <si>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</si>
  <si>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</si>
  <si>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</si>
  <si>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</si>
  <si>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</si>
  <si>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</si>
  <si>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</si>
  <si>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</si>
  <si>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</si>
  <si>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</si>
  <si>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</si>
  <si>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</si>
  <si>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</si>
  <si>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</si>
  <si>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</si>
  <si>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</si>
  <si>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</si>
  <si>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</si>
  <si>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</si>
  <si>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</si>
  <si>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</si>
  <si>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</si>
  <si>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</si>
  <si>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</si>
  <si>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</si>
  <si>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</si>
  <si>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</si>
  <si>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</si>
  <si>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</si>
  <si>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</si>
  <si>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</si>
  <si>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</si>
  <si>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</si>
  <si>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</si>
  <si>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</si>
  <si>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</si>
  <si>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</si>
  <si>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</si>
  <si>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</si>
  <si>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</si>
  <si>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</si>
  <si>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</si>
  <si>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</si>
  <si>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</si>
  <si>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</si>
  <si>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</si>
  <si>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</si>
  <si>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</si>
  <si>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</si>
  <si>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</si>
  <si>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</si>
  <si>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</si>
  <si>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</si>
  <si>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</si>
  <si>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</si>
  <si>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</si>
  <si>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</si>
  <si>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</si>
  <si>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</si>
  <si>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</si>
  <si>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</si>
  <si>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</si>
  <si>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</si>
  <si>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</si>
  <si>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</si>
  <si>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</si>
  <si>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</si>
  <si>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</si>
  <si>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</si>
  <si>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</si>
  <si>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</si>
  <si>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</si>
  <si>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</si>
  <si>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</si>
  <si>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</si>
  <si>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</si>
  <si>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</si>
  <si>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</si>
  <si>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</si>
  <si>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</si>
  <si>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</si>
  <si>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</si>
  <si>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</si>
  <si>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</si>
  <si>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</si>
  <si>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</si>
  <si>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</si>
  <si>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</si>
  <si>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</si>
  <si>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</si>
  <si>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</si>
  <si>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</si>
  <si>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</si>
  <si>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</si>
  <si>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</si>
  <si>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</si>
  <si>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</si>
  <si>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</si>
  <si>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</si>
  <si>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</si>
  <si>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</si>
  <si>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</si>
  <si>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</si>
  <si>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</si>
  <si>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</si>
  <si>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</si>
  <si>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</si>
  <si>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</si>
  <si>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</si>
  <si>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</si>
  <si>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</si>
  <si>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</si>
  <si>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</si>
  <si>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</si>
  <si>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</si>
  <si>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</si>
  <si>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</si>
  <si>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</si>
  <si>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</si>
  <si>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</si>
  <si>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</si>
  <si>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</si>
  <si>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</si>
  <si>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</si>
  <si>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</si>
  <si>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</si>
  <si>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</si>
  <si>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</si>
  <si>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</si>
  <si>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</si>
  <si>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</si>
  <si>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</si>
  <si>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</si>
  <si>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</si>
  <si>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</si>
  <si>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</si>
  <si>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</si>
  <si>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</si>
  <si>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</si>
  <si>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</si>
  <si>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</si>
  <si>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</si>
  <si>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</si>
  <si>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</si>
  <si>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</si>
  <si>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</si>
  <si>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</si>
  <si>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</si>
  <si>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</si>
  <si>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</si>
  <si>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</si>
  <si>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</si>
  <si>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</si>
  <si>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</si>
  <si>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</si>
  <si>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</si>
  <si>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</si>
  <si>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</si>
  <si>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</si>
  <si>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</si>
  <si>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</si>
  <si>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</si>
  <si>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</si>
  <si>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</si>
  <si>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</si>
  <si>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</si>
  <si>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</si>
  <si>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</si>
  <si>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</si>
  <si>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</si>
  <si>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</si>
  <si>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</si>
  <si>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</si>
  <si>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</si>
  <si>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</si>
  <si>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</si>
  <si>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</si>
  <si>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</si>
  <si>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</si>
  <si>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</si>
  <si>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</si>
  <si>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</si>
  <si>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</si>
  <si>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</si>
  <si>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</si>
  <si>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</si>
  <si>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</si>
  <si>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</si>
  <si>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</si>
  <si>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</si>
  <si>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</si>
  <si>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</si>
  <si>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</si>
  <si>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</si>
  <si>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</si>
  <si>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</si>
  <si>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</si>
  <si>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</si>
  <si>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</si>
  <si>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</si>
  <si>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</si>
  <si>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</si>
  <si>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</si>
  <si>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</si>
  <si>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</si>
  <si>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</si>
  <si>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</si>
  <si>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</si>
  <si>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</si>
  <si>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</si>
  <si>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</si>
  <si>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</si>
  <si>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</si>
  <si>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</si>
  <si>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</si>
  <si>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</si>
  <si>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</si>
  <si>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</si>
  <si>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</si>
  <si>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</si>
  <si>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</si>
  <si>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</si>
  <si>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</si>
  <si>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</si>
  <si>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</si>
  <si>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</si>
  <si>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</si>
  <si>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</si>
  <si>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</si>
  <si>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</si>
  <si>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</si>
  <si>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</si>
  <si>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</si>
  <si>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</si>
  <si>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</si>
  <si>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</si>
  <si>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</si>
  <si>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</si>
  <si>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</si>
  <si>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</si>
  <si>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</si>
  <si>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</si>
  <si>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</si>
  <si>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</si>
  <si>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</si>
  <si>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</si>
  <si>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</si>
  <si>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</si>
  <si>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</si>
  <si>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</si>
  <si>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</si>
  <si>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</si>
  <si>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</si>
  <si>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</si>
  <si>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</si>
  <si>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</si>
  <si>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</si>
  <si>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</si>
  <si>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</si>
  <si>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</si>
  <si>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</si>
  <si>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</si>
  <si>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</si>
  <si>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</si>
  <si>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</si>
  <si>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</si>
  <si>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</si>
  <si>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</si>
  <si>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</si>
  <si>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</si>
  <si>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</si>
  <si>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</si>
  <si>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</si>
  <si>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</si>
  <si>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</si>
  <si>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</si>
  <si>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</si>
  <si>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</si>
  <si>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</si>
  <si>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</si>
  <si>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</si>
  <si>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</si>
  <si>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</si>
  <si>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</si>
  <si>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</si>
  <si>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</si>
  <si>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</si>
  <si>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</si>
  <si>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</si>
  <si>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</si>
  <si>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</si>
  <si>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</si>
  <si>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</si>
  <si>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</si>
  <si>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</si>
  <si>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</si>
  <si>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</si>
  <si>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</si>
  <si>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</si>
  <si>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</si>
  <si>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</si>
  <si>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</si>
  <si>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</si>
  <si>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</si>
  <si>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</si>
  <si>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</si>
  <si>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</si>
  <si>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</si>
  <si>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</si>
  <si>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</si>
  <si>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</si>
  <si>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</si>
  <si>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</si>
  <si>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</si>
  <si>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</si>
  <si>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</si>
  <si>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</si>
  <si>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</si>
  <si>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</si>
  <si>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</si>
  <si>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</si>
  <si>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</si>
  <si>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</si>
  <si>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</si>
  <si>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</si>
  <si>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</si>
  <si>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</si>
  <si>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</si>
  <si>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</si>
  <si>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</si>
  <si>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</si>
  <si>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</si>
  <si>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</si>
  <si>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</si>
  <si>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</si>
  <si>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</si>
  <si>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</si>
  <si>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</si>
  <si>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</si>
  <si>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</si>
  <si>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</si>
  <si>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</si>
  <si>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</si>
  <si>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</si>
  <si>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</si>
  <si>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</si>
  <si>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</si>
  <si>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</si>
  <si>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</si>
  <si>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</si>
  <si>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</si>
  <si>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</si>
  <si>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</si>
  <si>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</si>
  <si>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</si>
  <si>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</si>
  <si>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</si>
  <si>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</si>
  <si>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</si>
  <si>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</si>
  <si>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</si>
  <si>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</si>
  <si>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</si>
  <si>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</si>
  <si>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</si>
  <si>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</si>
  <si>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</si>
  <si>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</si>
  <si>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</si>
  <si>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</si>
  <si>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</si>
  <si>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</si>
  <si>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</si>
  <si>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</si>
  <si>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</si>
  <si>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</si>
  <si>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</si>
  <si>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</si>
  <si>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</si>
  <si>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</si>
  <si>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</si>
  <si>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</si>
  <si>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</si>
  <si>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</si>
  <si>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</si>
  <si>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</si>
  <si>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</si>
  <si>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</si>
  <si>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</si>
  <si>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</si>
  <si>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</si>
  <si>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</si>
  <si>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</si>
  <si>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</si>
  <si>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</si>
  <si>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</si>
  <si>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</si>
  <si>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</si>
  <si>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</si>
  <si>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</si>
  <si>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</si>
  <si>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</si>
  <si>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</si>
  <si>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</si>
  <si>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</si>
  <si>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</si>
  <si>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</si>
  <si>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</si>
  <si>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</si>
  <si>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</si>
  <si>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</si>
  <si>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</si>
  <si>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</si>
  <si>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</si>
  <si>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</si>
  <si>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</si>
  <si>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</si>
  <si>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</si>
  <si>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</si>
  <si>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</si>
  <si>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</si>
  <si>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</si>
  <si>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</si>
  <si>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</si>
  <si>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</si>
  <si>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</si>
  <si>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</si>
  <si>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</si>
  <si>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</si>
  <si>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</si>
  <si>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</si>
  <si>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</si>
  <si>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</si>
  <si>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</si>
  <si>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</si>
  <si>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</si>
  <si>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</si>
  <si>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</si>
  <si>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</si>
  <si>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</si>
  <si>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</si>
  <si>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</si>
  <si>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</si>
  <si>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</si>
  <si>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</si>
  <si>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</si>
  <si>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</si>
  <si>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</si>
  <si>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</si>
  <si>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</si>
  <si>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</si>
  <si>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</si>
  <si>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</si>
  <si>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</si>
  <si>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</si>
  <si>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</si>
  <si>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</si>
  <si>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</si>
  <si>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</si>
  <si>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</si>
  <si>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</si>
  <si>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</si>
  <si>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</si>
  <si>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</si>
  <si>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</si>
  <si>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</si>
  <si>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</si>
  <si>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</si>
  <si>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</si>
  <si>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</si>
  <si>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</si>
  <si>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</si>
  <si>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</si>
  <si>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</si>
  <si>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</si>
  <si>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</si>
  <si>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</si>
  <si>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</si>
  <si>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</si>
  <si>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</si>
  <si>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</si>
  <si>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</si>
  <si>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</si>
  <si>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</si>
  <si>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</si>
  <si>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</si>
  <si>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</si>
  <si>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</si>
  <si>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</si>
  <si>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</si>
  <si>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</si>
  <si>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</si>
  <si>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</si>
  <si>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</si>
  <si>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</si>
  <si>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</si>
  <si>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</si>
  <si>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</si>
  <si>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</si>
  <si>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</si>
  <si>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</si>
  <si>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</si>
  <si>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</si>
  <si>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</si>
  <si>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</si>
  <si>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</si>
  <si>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</si>
  <si>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</si>
  <si>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</si>
  <si>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</si>
  <si>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</si>
  <si>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</si>
  <si>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</si>
  <si>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</si>
  <si>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</si>
  <si>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</si>
  <si>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</si>
  <si>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</si>
  <si>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</si>
  <si>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</si>
  <si>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</si>
  <si>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</si>
  <si>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</si>
  <si>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</si>
  <si>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</si>
  <si>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</si>
  <si>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</si>
  <si>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</si>
  <si>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</si>
  <si>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</si>
  <si>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</si>
  <si>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</si>
  <si>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</si>
  <si>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</si>
  <si>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</si>
  <si>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</si>
  <si>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</si>
  <si>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</si>
  <si>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</si>
  <si>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</si>
  <si>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</si>
  <si>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</si>
  <si>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</si>
  <si>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</si>
  <si>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</si>
  <si>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</si>
  <si>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</si>
  <si>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</si>
  <si>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</si>
  <si>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</si>
  <si>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</si>
  <si>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</si>
  <si>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</si>
  <si>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</si>
  <si>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</si>
  <si>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</si>
  <si>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</si>
  <si>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</si>
  <si>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</si>
  <si>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</si>
  <si>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</si>
  <si>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</si>
  <si>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</si>
  <si>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</si>
  <si>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</si>
  <si>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</si>
  <si>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</si>
  <si>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</si>
  <si>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</si>
  <si>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</si>
  <si>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</si>
  <si>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</si>
  <si>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</si>
  <si>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</si>
  <si>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</si>
  <si>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</si>
  <si>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</si>
  <si>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</si>
  <si>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</si>
  <si>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</si>
  <si>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</si>
  <si>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</si>
  <si>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</si>
  <si>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</si>
  <si>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</si>
  <si>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</si>
  <si>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</si>
  <si>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</si>
  <si>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</si>
  <si>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</si>
  <si>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</si>
  <si>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</si>
  <si>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</si>
  <si>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</si>
  <si>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</si>
  <si>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</si>
  <si>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</si>
  <si>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</si>
  <si>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</si>
  <si>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</si>
  <si>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</si>
  <si>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</si>
  <si>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</si>
  <si>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</si>
  <si>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</si>
  <si>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</si>
  <si>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</si>
  <si>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</si>
  <si>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</si>
  <si>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</si>
  <si>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</si>
  <si>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</si>
  <si>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</si>
  <si>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</si>
  <si>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</si>
  <si>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</si>
  <si>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</si>
  <si>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</si>
  <si>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</si>
  <si>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</si>
  <si>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</si>
  <si>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</si>
  <si>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</si>
  <si>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</si>
  <si>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</si>
  <si>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</si>
  <si>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</si>
  <si>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</si>
  <si>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</si>
  <si>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</si>
  <si>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</si>
  <si>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</si>
  <si>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</si>
  <si>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</si>
  <si>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</si>
  <si>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</si>
  <si>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</si>
  <si>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</si>
  <si>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</si>
  <si>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</si>
  <si>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</si>
  <si>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</si>
  <si>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</si>
  <si>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</si>
  <si>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</si>
  <si>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</si>
  <si>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</si>
  <si>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</si>
  <si>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</si>
  <si>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</si>
  <si>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</si>
  <si>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</si>
  <si>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</si>
  <si>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</si>
  <si>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</si>
  <si>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</si>
  <si>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</si>
  <si>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</si>
  <si>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</si>
  <si>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</si>
  <si>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</si>
  <si>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</si>
  <si>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</si>
  <si>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</si>
  <si>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</si>
  <si>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</si>
  <si>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</si>
  <si>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</si>
  <si>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</si>
  <si>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</si>
  <si>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</si>
  <si>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</si>
  <si>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</si>
  <si>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</si>
  <si>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</si>
  <si>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</si>
  <si>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</si>
  <si>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</si>
  <si>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</si>
  <si>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</si>
  <si>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</si>
  <si>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</si>
  <si>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</si>
  <si>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</si>
  <si>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</si>
  <si>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</si>
  <si>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</si>
  <si>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</si>
  <si>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</si>
  <si>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</si>
  <si>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</si>
  <si>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</si>
  <si>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</si>
  <si>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</si>
  <si>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</si>
  <si>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</si>
  <si>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</si>
  <si>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</si>
  <si>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</si>
  <si>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</si>
  <si>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</si>
  <si>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</si>
  <si>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</si>
  <si>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</si>
  <si>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</si>
  <si>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</si>
  <si>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</si>
  <si>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</si>
  <si>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</si>
  <si>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</si>
  <si>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</si>
  <si>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</si>
  <si>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</si>
  <si>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</si>
  <si>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</si>
  <si>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</si>
  <si>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</si>
  <si>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</si>
  <si>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</si>
  <si>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</si>
  <si>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</si>
  <si>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</si>
  <si>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</si>
  <si>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</si>
  <si>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</si>
  <si>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</si>
  <si>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</si>
  <si>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</si>
  <si>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</si>
  <si>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</si>
  <si>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</si>
  <si>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</si>
  <si>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</si>
  <si>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</si>
  <si>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</si>
  <si>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</si>
  <si>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</si>
  <si>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</si>
  <si>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</si>
  <si>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</si>
  <si>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</si>
  <si>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</si>
  <si>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</si>
  <si>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</si>
  <si>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</si>
  <si>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</si>
  <si>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</si>
  <si>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</si>
  <si>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</si>
  <si>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</si>
  <si>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</si>
  <si>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</si>
  <si>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</si>
  <si>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</si>
  <si>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</si>
  <si>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</si>
  <si>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</si>
  <si>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</si>
  <si>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</si>
  <si>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</si>
  <si>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</si>
  <si>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</si>
  <si>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</si>
  <si>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</si>
  <si>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</si>
  <si>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</si>
  <si>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</si>
  <si>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</si>
  <si>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</si>
  <si>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</si>
  <si>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</si>
  <si>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</si>
  <si>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</si>
  <si>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</si>
  <si>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</si>
  <si>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</si>
  <si>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</si>
  <si>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</si>
  <si>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</si>
  <si>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</si>
  <si>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</si>
  <si>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</si>
  <si>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</si>
  <si>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</si>
  <si>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</si>
  <si>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</si>
  <si>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</si>
  <si>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</si>
  <si>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</si>
  <si>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</si>
  <si>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</si>
  <si>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</si>
  <si>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</si>
  <si>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</si>
  <si>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</si>
  <si>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</si>
  <si>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</si>
  <si>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</si>
  <si>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</si>
  <si>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</si>
  <si>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</si>
  <si>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</si>
  <si>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</si>
  <si>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</si>
  <si>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</si>
  <si>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</si>
  <si>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</si>
  <si>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</si>
  <si>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</si>
  <si>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</si>
  <si>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</si>
  <si>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</si>
  <si>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</si>
  <si>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</si>
  <si>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</si>
  <si>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</si>
  <si>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</si>
  <si>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</si>
  <si>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</si>
  <si>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</si>
  <si>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</si>
  <si>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</si>
  <si>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</si>
  <si>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</si>
  <si>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</si>
  <si>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</si>
  <si>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</si>
  <si>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</si>
  <si>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</si>
  <si>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</si>
  <si>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</si>
  <si>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</si>
  <si>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</si>
  <si>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</si>
  <si>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</si>
  <si>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</si>
  <si>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</si>
  <si>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</si>
  <si>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</si>
  <si>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</si>
  <si>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</si>
  <si>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</si>
  <si>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</si>
  <si>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</si>
  <si>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</si>
  <si>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</si>
  <si>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</si>
  <si>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</si>
  <si>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</si>
  <si>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</si>
  <si>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</si>
  <si>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</si>
  <si>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</si>
  <si>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</si>
  <si>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</si>
  <si>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</si>
  <si>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</si>
  <si>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</si>
  <si>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</si>
  <si>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</si>
  <si>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</si>
  <si>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</si>
  <si>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</si>
  <si>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</si>
  <si>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</si>
  <si>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</si>
  <si>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</si>
  <si>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</si>
  <si>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</si>
  <si>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</si>
  <si>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</si>
  <si>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</si>
  <si>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</si>
  <si>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</si>
  <si>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</si>
  <si>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</si>
  <si>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</si>
  <si>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</si>
  <si>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</si>
  <si>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</si>
  <si>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</si>
  <si>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</si>
  <si>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</si>
  <si>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</si>
  <si>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</si>
  <si>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</si>
  <si>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</si>
  <si>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</si>
  <si>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</si>
  <si>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</si>
  <si>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</si>
  <si>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</si>
  <si>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</si>
  <si>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</si>
  <si>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</si>
  <si>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</si>
  <si>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</si>
  <si>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</si>
  <si>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</si>
  <si>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</si>
  <si>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</si>
  <si>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</si>
  <si>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</si>
  <si>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</si>
  <si>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</si>
  <si>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</si>
  <si>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</si>
  <si>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</si>
  <si>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</si>
  <si>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</si>
  <si>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</si>
  <si>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</si>
  <si>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</si>
  <si>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</si>
  <si>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</si>
  <si>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</si>
  <si>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</si>
  <si>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</si>
  <si>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</si>
  <si>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</si>
  <si>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</si>
  <si>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</si>
  <si>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</si>
  <si>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</si>
  <si>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</si>
  <si>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</si>
  <si>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</si>
  <si>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</si>
  <si>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</si>
  <si>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</si>
  <si>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</si>
  <si>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</si>
  <si>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</si>
  <si>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</si>
  <si>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</si>
  <si>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</si>
  <si>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</si>
  <si>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</si>
  <si>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</si>
  <si>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</si>
  <si>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</si>
  <si>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</si>
  <si>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</si>
  <si>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</si>
  <si>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</si>
  <si>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</si>
  <si>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</si>
  <si>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</si>
  <si>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</si>
  <si>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</si>
  <si>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</si>
  <si>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</si>
  <si>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</si>
  <si>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</si>
  <si>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</si>
  <si>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</si>
  <si>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</si>
  <si>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</si>
  <si>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</si>
  <si>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</si>
  <si>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</si>
  <si>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</si>
  <si>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</si>
  <si>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</si>
  <si>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</si>
  <si>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</si>
  <si>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</si>
  <si>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</si>
  <si>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</si>
  <si>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</si>
  <si>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</si>
  <si>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</si>
  <si>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</si>
  <si>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</si>
  <si>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</si>
  <si>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</si>
  <si>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</si>
  <si>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</si>
  <si>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</si>
  <si>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</si>
  <si>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</si>
  <si>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</si>
  <si>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</si>
  <si>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</si>
  <si>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</si>
  <si>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</si>
  <si>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</si>
  <si>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</si>
  <si>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</si>
  <si>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</si>
  <si>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</si>
  <si>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</si>
  <si>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</si>
  <si>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</si>
  <si>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</si>
  <si>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</si>
  <si>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</si>
  <si>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</si>
  <si>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</si>
  <si>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</si>
  <si>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</si>
  <si>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</si>
  <si>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</si>
  <si>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</si>
  <si>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</si>
  <si>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</si>
  <si>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</si>
  <si>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</si>
  <si>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</si>
  <si>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</si>
  <si>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</si>
  <si>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</si>
  <si>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</si>
  <si>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</si>
  <si>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</si>
  <si>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</si>
  <si>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</si>
  <si>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</si>
  <si>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</si>
  <si>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</si>
  <si>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</si>
  <si>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</si>
  <si>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</si>
  <si>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</si>
  <si>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</si>
  <si>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</si>
  <si>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</si>
  <si>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</si>
  <si>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</si>
  <si>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</si>
  <si>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</si>
  <si>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</si>
  <si>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</si>
  <si>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</si>
  <si>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</si>
  <si>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</si>
  <si>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</si>
  <si>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</si>
  <si>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</si>
  <si>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</si>
  <si>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</si>
  <si>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</si>
  <si>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</si>
  <si>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</si>
  <si>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</si>
  <si>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</si>
  <si>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</si>
  <si>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</si>
  <si>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</si>
  <si>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</si>
  <si>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</si>
  <si>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</si>
  <si>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</si>
  <si>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</si>
  <si>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</si>
  <si>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</si>
  <si>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</si>
  <si>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</si>
  <si>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</si>
  <si>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</si>
  <si>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</si>
  <si>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</si>
  <si>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</si>
  <si>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</si>
  <si>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</si>
  <si>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</si>
  <si>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</si>
  <si>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</si>
  <si>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</si>
  <si>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</si>
  <si>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</si>
  <si>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</si>
  <si>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</si>
  <si>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</si>
  <si>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</si>
  <si>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</si>
  <si>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</si>
  <si>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</si>
  <si>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</si>
  <si>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</si>
  <si>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</si>
  <si>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</si>
  <si>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</si>
  <si>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</si>
  <si>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</si>
  <si>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</si>
  <si>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</si>
  <si>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</si>
  <si>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</si>
  <si>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</si>
  <si>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</si>
  <si>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</si>
  <si>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</si>
  <si>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</si>
  <si>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</si>
  <si>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</si>
  <si>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</si>
  <si>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</si>
  <si>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</si>
  <si>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</si>
  <si>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</si>
  <si>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</si>
  <si>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</si>
  <si>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</si>
  <si>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</si>
  <si>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</si>
  <si>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</si>
  <si>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</si>
  <si>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</si>
  <si>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</si>
  <si>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</si>
  <si>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</si>
  <si>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</si>
  <si>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</si>
  <si>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</si>
  <si>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</si>
  <si>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</si>
  <si>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</si>
  <si>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</si>
  <si>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</si>
  <si>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</si>
  <si>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</si>
  <si>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</si>
  <si>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</si>
  <si>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</si>
  <si>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</si>
  <si>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</si>
  <si>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</si>
  <si>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</si>
  <si>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</si>
  <si>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</si>
  <si>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</si>
  <si>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</si>
  <si>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</si>
  <si>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</si>
  <si>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</si>
  <si>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</si>
  <si>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</si>
  <si>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</si>
  <si>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</si>
  <si>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</si>
  <si>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</si>
  <si>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</si>
  <si>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</si>
  <si>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</si>
  <si>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</si>
  <si>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</si>
  <si>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</si>
  <si>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</si>
  <si>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</si>
  <si>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</si>
  <si>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</si>
  <si>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</si>
  <si>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</si>
  <si>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</si>
  <si>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</si>
  <si>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</si>
  <si>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</si>
  <si>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</si>
  <si>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</si>
  <si>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</si>
  <si>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</si>
  <si>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</si>
  <si>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</si>
  <si>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</si>
  <si>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</si>
  <si>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</si>
  <si>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</si>
  <si>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</si>
  <si>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</si>
  <si>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</si>
  <si>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</si>
  <si>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</si>
  <si>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</si>
  <si>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</si>
  <si>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</si>
  <si>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</si>
  <si>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</si>
  <si>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</si>
  <si>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</si>
  <si>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</si>
  <si>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</si>
  <si>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</si>
  <si>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</si>
  <si>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</si>
  <si>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</si>
  <si>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</si>
  <si>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</si>
  <si>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</si>
  <si>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</si>
  <si>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</si>
  <si>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</si>
  <si>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</si>
  <si>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</si>
  <si>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</si>
  <si>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</si>
  <si>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</si>
  <si>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</si>
  <si>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</si>
  <si>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</si>
  <si>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</si>
  <si>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</si>
  <si>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</si>
  <si>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</si>
  <si>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</si>
  <si>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</si>
  <si>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</si>
  <si>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</si>
  <si>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</si>
  <si>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</si>
  <si>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</si>
  <si>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</si>
  <si>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</si>
  <si>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</si>
  <si>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</si>
  <si>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</si>
  <si>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</si>
  <si>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</si>
  <si>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</si>
  <si>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</si>
  <si>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</si>
  <si>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</si>
  <si>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</si>
  <si>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</si>
  <si>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</si>
  <si>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</si>
  <si>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</si>
  <si>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</si>
  <si>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</si>
  <si>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</si>
  <si>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</si>
  <si>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</si>
  <si>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</si>
  <si>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</si>
  <si>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</si>
  <si>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</si>
  <si>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</si>
  <si>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</si>
  <si>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</si>
  <si>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</si>
  <si>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</si>
  <si>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</si>
  <si>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</si>
  <si>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</si>
  <si>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</si>
  <si>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</si>
  <si>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</si>
  <si>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</si>
  <si>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</si>
  <si>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</si>
  <si>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</si>
  <si>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</si>
  <si>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</si>
  <si>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</si>
  <si>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</si>
  <si>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</si>
  <si>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</si>
  <si>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</si>
  <si>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</si>
  <si>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</si>
  <si>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</si>
  <si>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</si>
  <si>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</si>
  <si>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</si>
  <si>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</si>
  <si>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</si>
  <si>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</si>
  <si>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</si>
  <si>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</si>
  <si>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</si>
  <si>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</si>
  <si>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</si>
  <si>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</si>
  <si>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</si>
  <si>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</si>
  <si>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</si>
  <si>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</si>
  <si>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</si>
  <si>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</si>
  <si>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</si>
  <si>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</si>
  <si>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</si>
  <si>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</si>
  <si>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</si>
  <si>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</si>
  <si>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</si>
  <si>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</si>
  <si>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</si>
  <si>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</si>
  <si>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</si>
  <si>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</si>
  <si>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</si>
  <si>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</si>
  <si>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</si>
  <si>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</si>
  <si>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</si>
  <si>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</si>
  <si>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</si>
  <si>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</si>
  <si>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</si>
  <si>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</si>
  <si>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</si>
  <si>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</si>
  <si>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</si>
  <si>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</si>
  <si>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</si>
  <si>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</si>
  <si>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</si>
  <si>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</si>
  <si>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</si>
  <si>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</si>
  <si>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</si>
  <si>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</si>
  <si>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</si>
  <si>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</si>
  <si>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</si>
  <si>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</si>
  <si>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</si>
  <si>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</si>
  <si>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</si>
  <si>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</si>
  <si>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</si>
  <si>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</si>
  <si>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</si>
  <si>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</si>
  <si>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</si>
  <si>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</si>
  <si>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</si>
  <si>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</si>
  <si>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</si>
  <si>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</si>
  <si>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</si>
  <si>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</si>
  <si>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</si>
  <si>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</si>
  <si>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</si>
  <si>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</si>
  <si>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</si>
  <si>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</si>
  <si>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</si>
  <si>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</si>
  <si>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</si>
  <si>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</si>
  <si>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</si>
  <si>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</si>
  <si>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</si>
  <si>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</si>
  <si>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</si>
  <si>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</si>
  <si>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</si>
  <si>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</si>
  <si>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</si>
  <si>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</si>
  <si>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</si>
  <si>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</si>
  <si>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</si>
  <si>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</si>
  <si>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</si>
  <si>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</si>
  <si>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</si>
  <si>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</si>
  <si>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</si>
  <si>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</si>
  <si>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</si>
  <si>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</si>
  <si>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</si>
  <si>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</si>
  <si>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</si>
  <si>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</si>
  <si>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</si>
  <si>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</si>
  <si>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</si>
  <si>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</si>
  <si>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</si>
  <si>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</si>
  <si>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</si>
  <si>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</si>
  <si>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</si>
  <si>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</si>
  <si>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</si>
  <si>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</si>
  <si>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</si>
  <si>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</si>
  <si>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</si>
  <si>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</si>
  <si>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</si>
  <si>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</si>
  <si>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</si>
  <si>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</si>
  <si>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</si>
  <si>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</si>
  <si>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</si>
  <si>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</si>
  <si>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</si>
  <si>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</si>
  <si>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</si>
  <si>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</si>
  <si>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</si>
  <si>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</si>
  <si>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</si>
  <si>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</si>
  <si>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</si>
  <si>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</si>
  <si>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</si>
  <si>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</si>
  <si>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</si>
  <si>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</si>
  <si>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</si>
  <si>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</si>
  <si>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</si>
  <si>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</si>
  <si>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</si>
  <si>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</si>
  <si>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</si>
  <si>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</si>
  <si>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</si>
  <si>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</si>
  <si>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</si>
  <si>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</si>
  <si>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</si>
  <si>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</si>
  <si>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</si>
  <si>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</si>
  <si>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</si>
  <si>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</si>
  <si>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</si>
  <si>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</si>
  <si>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</si>
  <si>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</si>
  <si>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</si>
  <si>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</si>
  <si>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</si>
  <si>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</si>
  <si>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</si>
  <si>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</si>
  <si>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</si>
  <si>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</si>
  <si>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</si>
  <si>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</si>
  <si>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</si>
  <si>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</si>
  <si>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</si>
  <si>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</si>
  <si>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</si>
  <si>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</si>
  <si>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</si>
  <si>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</si>
  <si>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</si>
  <si>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</si>
  <si>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</si>
  <si>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</si>
  <si>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</si>
  <si>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</si>
  <si>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</si>
  <si>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</si>
  <si>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</si>
  <si>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</si>
  <si>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</si>
  <si>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</si>
  <si>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</si>
  <si>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</si>
  <si>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</si>
  <si>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</si>
  <si>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</si>
  <si>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</si>
  <si>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</si>
  <si>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</si>
  <si>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</si>
  <si>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</si>
  <si>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</si>
  <si>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</si>
  <si>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</si>
  <si>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</si>
  <si>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</si>
  <si>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</si>
  <si>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</si>
  <si>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</si>
  <si>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</si>
  <si>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</si>
  <si>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</si>
  <si>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</si>
  <si>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</si>
  <si>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</si>
  <si>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</si>
  <si>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</si>
  <si>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</si>
  <si>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</si>
  <si>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</si>
  <si>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</si>
  <si>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</si>
  <si>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</si>
  <si>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</si>
  <si>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</si>
  <si>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</si>
  <si>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</si>
  <si>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</si>
  <si>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</si>
  <si>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</si>
  <si>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</si>
  <si>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</si>
  <si>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</si>
  <si>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</si>
  <si>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</si>
  <si>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</si>
  <si>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</si>
  <si>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</si>
  <si>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</si>
  <si>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</si>
  <si>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</si>
  <si>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</si>
  <si>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</si>
  <si>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</si>
  <si>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</si>
  <si>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</si>
  <si>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</si>
  <si>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</si>
  <si>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</si>
  <si>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</si>
  <si>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</si>
  <si>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</si>
  <si>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</si>
  <si>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</si>
  <si>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</si>
  <si>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</si>
  <si>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</si>
  <si>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</si>
  <si>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</si>
  <si>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</si>
  <si>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</si>
  <si>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</si>
  <si>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</si>
  <si>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</si>
  <si>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</si>
  <si>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</si>
  <si>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</si>
  <si>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</si>
  <si>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</si>
  <si>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</si>
  <si>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</si>
  <si>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</si>
  <si>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</si>
  <si>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</si>
  <si>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</si>
  <si>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</si>
  <si>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</si>
  <si>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</si>
  <si>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</si>
  <si>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</si>
  <si>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</si>
  <si>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</si>
  <si>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</si>
  <si>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</si>
  <si>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</si>
  <si>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</si>
  <si>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</si>
  <si>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</si>
  <si>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</si>
  <si>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</si>
  <si>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</si>
  <si>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</si>
  <si>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</si>
  <si>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</si>
  <si>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</si>
  <si>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</si>
  <si>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</si>
  <si>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</si>
  <si>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</si>
  <si>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</si>
  <si>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</si>
  <si>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</si>
  <si>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</si>
  <si>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</si>
  <si>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</si>
  <si>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</si>
  <si>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</si>
  <si>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</si>
  <si>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</si>
  <si>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</si>
  <si>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</si>
  <si>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</si>
  <si>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</si>
  <si>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</si>
  <si>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</si>
  <si>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</si>
  <si>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</si>
  <si>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</si>
  <si>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</si>
  <si>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</si>
  <si>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</si>
  <si>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</si>
  <si>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</si>
  <si>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</si>
  <si>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</si>
  <si>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</si>
  <si>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</si>
  <si>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</si>
  <si>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</si>
  <si>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</si>
  <si>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</si>
  <si>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</si>
  <si>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</si>
  <si>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</si>
  <si>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</si>
  <si>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</si>
  <si>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</si>
  <si>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</si>
  <si>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</si>
  <si>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</si>
  <si>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</si>
  <si>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</si>
  <si>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</si>
  <si>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</si>
  <si>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</si>
  <si>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</si>
  <si>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</si>
  <si>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</si>
  <si>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</si>
  <si>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</si>
  <si>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</si>
  <si>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</si>
  <si>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</si>
  <si>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</si>
  <si>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</si>
  <si>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</si>
  <si>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</si>
  <si>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</si>
  <si>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</si>
  <si>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</si>
  <si>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</si>
  <si>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</si>
  <si>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</si>
  <si>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</si>
  <si>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</si>
  <si>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</si>
  <si>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</si>
  <si>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</si>
  <si>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</si>
  <si>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</si>
  <si>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</si>
  <si>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</si>
  <si>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</si>
  <si>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</si>
  <si>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</si>
  <si>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</si>
  <si>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</si>
  <si>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</si>
  <si>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</si>
  <si>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</si>
  <si>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</si>
  <si>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</si>
  <si>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</si>
  <si>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</si>
  <si>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</si>
  <si>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</si>
  <si>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</si>
  <si>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</si>
  <si>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</si>
  <si>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</si>
  <si>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</si>
  <si>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</si>
  <si>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</si>
  <si>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</si>
  <si>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</si>
  <si>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</si>
  <si>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</si>
  <si>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</si>
  <si>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</si>
  <si>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</si>
  <si>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</si>
  <si>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</si>
  <si>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</si>
  <si>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</si>
  <si>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</si>
  <si>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</si>
  <si>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</si>
  <si>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</si>
  <si>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</si>
  <si>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</si>
  <si>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</si>
  <si>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</si>
  <si>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</si>
  <si>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</si>
  <si>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</si>
  <si>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</si>
  <si>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</si>
  <si>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</si>
  <si>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</si>
  <si>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</si>
  <si>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</si>
  <si>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</si>
  <si>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</si>
  <si>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</si>
  <si>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</si>
  <si>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</si>
  <si>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</si>
  <si>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</si>
  <si>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</si>
  <si>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</si>
  <si>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</si>
  <si>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</si>
  <si>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</si>
  <si>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</si>
  <si>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</si>
  <si>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</si>
  <si>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</si>
  <si>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</si>
  <si>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</si>
  <si>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</si>
  <si>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</si>
  <si>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</si>
  <si>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</si>
  <si>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</si>
  <si>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</si>
  <si>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</si>
  <si>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</si>
  <si>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</si>
  <si>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</si>
  <si>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</si>
  <si>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</si>
  <si>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</si>
  <si>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</si>
  <si>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</si>
  <si>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</si>
  <si>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</si>
  <si>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</si>
  <si>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</si>
  <si>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</si>
  <si>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</si>
  <si>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</si>
  <si>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</si>
  <si>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</si>
  <si>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</si>
  <si>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</si>
  <si>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</si>
  <si>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</si>
  <si>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</si>
  <si>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</si>
  <si>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</si>
  <si>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</si>
  <si>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</si>
  <si>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</si>
  <si>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</si>
  <si>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</si>
  <si>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</si>
  <si>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</si>
  <si>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</si>
  <si>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</si>
  <si>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</si>
  <si>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</si>
  <si>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</si>
  <si>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</si>
  <si>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</si>
  <si>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</si>
  <si>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</si>
  <si>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</si>
  <si>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</si>
  <si>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</si>
  <si>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</si>
  <si>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</si>
  <si>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</si>
  <si>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</si>
  <si>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</si>
  <si>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</si>
  <si>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</si>
  <si>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</si>
  <si>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</si>
  <si>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</si>
  <si>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</si>
  <si>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</si>
  <si>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</si>
  <si>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</si>
  <si>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</si>
  <si>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</si>
  <si>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</si>
  <si>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</si>
  <si>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</si>
  <si>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</si>
  <si>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</si>
  <si>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</si>
  <si>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</si>
  <si>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</si>
  <si>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</si>
  <si>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</si>
  <si>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</si>
  <si>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</si>
  <si>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</si>
  <si>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</si>
  <si>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</si>
  <si>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</si>
  <si>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</si>
  <si>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</si>
  <si>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</si>
  <si>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</si>
  <si>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</si>
  <si>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</si>
  <si>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</si>
  <si>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</si>
  <si>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</si>
  <si>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</si>
  <si>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</si>
  <si>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</si>
  <si>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</si>
  <si>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</si>
  <si>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</si>
  <si>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</si>
  <si>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</si>
  <si>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</si>
  <si>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</si>
  <si>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</si>
  <si>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</si>
  <si>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</si>
  <si>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</si>
  <si>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</si>
  <si>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</si>
  <si>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</si>
  <si>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</si>
  <si>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</si>
  <si>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</si>
  <si>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</si>
  <si>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</si>
  <si>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</si>
  <si>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</si>
  <si>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</si>
  <si>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</si>
  <si>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</si>
  <si>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</si>
  <si>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</si>
  <si>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</si>
  <si>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</si>
  <si>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</si>
  <si>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</si>
  <si>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</si>
  <si>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</si>
  <si>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</si>
  <si>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</si>
  <si>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</si>
  <si>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</si>
  <si>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</si>
  <si>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</si>
  <si>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</si>
  <si>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</si>
  <si>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</si>
  <si>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</si>
  <si>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</si>
  <si>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</si>
  <si>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</si>
  <si>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</si>
  <si>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</si>
  <si>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</si>
  <si>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</si>
  <si>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</si>
  <si>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</si>
  <si>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</si>
  <si>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</si>
  <si>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</si>
  <si>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</si>
  <si>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</si>
  <si>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</si>
  <si>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</si>
  <si>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</si>
  <si>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</si>
  <si>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</si>
  <si>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</si>
  <si>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</si>
  <si>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</si>
  <si>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</si>
  <si>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</si>
  <si>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</si>
  <si>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</si>
  <si>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</si>
  <si>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</si>
  <si>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</si>
  <si>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</si>
  <si>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</si>
  <si>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</si>
  <si>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</si>
  <si>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</si>
  <si>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</si>
  <si>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</si>
  <si>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</si>
  <si>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</si>
  <si>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</si>
  <si>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</si>
  <si>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</si>
  <si>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</si>
  <si>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</si>
  <si>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</si>
  <si>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</si>
  <si>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</si>
  <si>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</si>
  <si>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</si>
  <si>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</si>
  <si>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</si>
  <si>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</si>
  <si>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</si>
  <si>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</si>
  <si>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</si>
  <si>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</si>
  <si>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</si>
  <si>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</si>
  <si>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</si>
  <si>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</si>
  <si>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</si>
  <si>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</si>
  <si>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</si>
  <si>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</si>
  <si>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</si>
  <si>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</si>
  <si>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</si>
  <si>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</si>
  <si>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</si>
  <si>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</si>
  <si>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</si>
  <si>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</si>
  <si>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</si>
  <si>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</si>
  <si>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</si>
  <si>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</si>
  <si>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</si>
  <si>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</si>
  <si>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</si>
  <si>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</si>
  <si>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</si>
  <si>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</si>
  <si>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</si>
  <si>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</si>
  <si>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</si>
  <si>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</si>
  <si>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</si>
  <si>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</si>
  <si>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</si>
  <si>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</si>
  <si>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</si>
  <si>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</si>
  <si>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</si>
  <si>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</si>
  <si>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</si>
  <si>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</si>
  <si>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</si>
  <si>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</si>
  <si>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</si>
  <si>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</si>
  <si>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</si>
  <si>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</si>
  <si>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</si>
  <si>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</si>
  <si>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</si>
  <si>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</si>
  <si>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</si>
  <si>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</si>
  <si>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</si>
  <si>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</si>
  <si>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</si>
  <si>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</si>
  <si>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</si>
  <si>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</si>
  <si>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</si>
  <si>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</si>
  <si>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</si>
  <si>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</si>
  <si>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</si>
  <si>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</si>
  <si>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</si>
  <si>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</si>
  <si>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</si>
  <si>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</si>
  <si>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</si>
  <si>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</si>
  <si>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</si>
  <si>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</si>
  <si>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</si>
  <si>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</si>
  <si>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</si>
  <si>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</si>
  <si>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</si>
  <si>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</si>
  <si>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</si>
  <si>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</si>
  <si>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</si>
  <si>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</si>
  <si>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</si>
  <si>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</si>
  <si>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</si>
  <si>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</si>
  <si>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</si>
  <si>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</si>
  <si>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</si>
  <si>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</si>
  <si>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</si>
  <si>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</si>
  <si>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</si>
  <si>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</si>
  <si>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</si>
  <si>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</si>
  <si>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</si>
  <si>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</si>
  <si>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</si>
  <si>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</si>
  <si>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</si>
  <si>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</si>
  <si>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</si>
  <si>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</si>
  <si>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</si>
  <si>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</si>
  <si>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</si>
  <si>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</si>
  <si>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</si>
  <si>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</si>
  <si>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</si>
  <si>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</si>
  <si>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</si>
  <si>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</si>
  <si>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</si>
  <si>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</si>
  <si>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</si>
  <si>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</si>
  <si>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</si>
  <si>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</si>
  <si>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</si>
  <si>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</si>
  <si>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</si>
  <si>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</si>
  <si>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</si>
  <si>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</si>
  <si>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</si>
  <si>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</si>
  <si>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</si>
  <si>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</si>
  <si>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</si>
  <si>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</si>
  <si>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</si>
  <si>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</si>
  <si>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</si>
  <si>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</si>
  <si>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</si>
  <si>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</si>
  <si>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</si>
  <si>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</si>
  <si>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</si>
  <si>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</si>
  <si>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</si>
  <si>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</si>
  <si>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</si>
  <si>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</si>
  <si>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</si>
  <si>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</si>
  <si>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</si>
  <si>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</si>
  <si>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</si>
  <si>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</si>
  <si>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</si>
  <si>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</si>
  <si>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</si>
  <si>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</si>
  <si>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</si>
  <si>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</si>
  <si>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</si>
  <si>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</si>
  <si>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</si>
  <si>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</si>
  <si>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</si>
  <si>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</si>
  <si>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</si>
  <si>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</si>
  <si>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</si>
  <si>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</si>
  <si>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</si>
  <si>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</si>
  <si>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</si>
  <si>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</si>
  <si>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</si>
  <si>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</si>
  <si>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</si>
  <si>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</si>
  <si>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</si>
  <si>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</si>
  <si>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</si>
  <si>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</si>
  <si>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</si>
  <si>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</si>
  <si>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</si>
  <si>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</si>
  <si>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</si>
  <si>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</si>
  <si>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</si>
  <si>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</si>
  <si>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</si>
  <si>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</si>
  <si>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</si>
  <si>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</si>
  <si>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</si>
  <si>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</si>
  <si>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</si>
  <si>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</si>
  <si>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</si>
  <si>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</si>
  <si>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</si>
  <si>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</si>
  <si>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</si>
  <si>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</si>
  <si>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</si>
  <si>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</si>
  <si>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</si>
  <si>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</si>
  <si>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</si>
  <si>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</si>
  <si>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</si>
  <si>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</si>
  <si>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</si>
  <si>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</si>
  <si>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</si>
  <si>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</si>
  <si>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</si>
  <si>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</si>
  <si>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</si>
  <si>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</si>
  <si>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</si>
  <si>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</si>
  <si>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</si>
  <si>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</si>
  <si>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</si>
  <si>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</si>
  <si>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</si>
  <si>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</si>
  <si>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</si>
  <si>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</si>
  <si>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</si>
  <si>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</si>
  <si>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</si>
  <si>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</si>
  <si>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</si>
  <si>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</si>
  <si>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</si>
  <si>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</si>
  <si>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</si>
  <si>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</si>
  <si>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</si>
  <si>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</si>
  <si>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</si>
  <si>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</si>
  <si>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</si>
  <si>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</si>
  <si>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</si>
  <si>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</si>
  <si>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</si>
  <si>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</si>
  <si>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</si>
  <si>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</si>
  <si>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</si>
  <si>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</si>
  <si>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</si>
  <si>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</si>
  <si>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</si>
  <si>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</si>
  <si>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</si>
  <si>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</si>
  <si>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</si>
  <si>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</si>
  <si>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</si>
  <si>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</si>
  <si>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</si>
  <si>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</si>
  <si>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</si>
  <si>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</si>
  <si>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</si>
  <si>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</si>
  <si>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</si>
  <si>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</si>
  <si>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</si>
  <si>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</si>
  <si>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</si>
  <si>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</si>
  <si>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</si>
  <si>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</si>
  <si>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</si>
  <si>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</si>
  <si>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</si>
  <si>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</si>
  <si>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</si>
  <si>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</si>
  <si>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</si>
  <si>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</si>
  <si>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</si>
  <si>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</si>
  <si>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</si>
  <si>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</si>
  <si>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</si>
  <si>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</si>
  <si>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</si>
  <si>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</si>
  <si>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</si>
  <si>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</si>
  <si>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</si>
  <si>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</si>
  <si>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</si>
  <si>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</si>
  <si>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</si>
  <si>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</si>
  <si>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</si>
  <si>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</si>
  <si>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</si>
  <si>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</si>
  <si>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</si>
  <si>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</si>
  <si>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</si>
  <si>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</si>
  <si>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</si>
  <si>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</si>
  <si>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</si>
  <si>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</si>
  <si>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</si>
  <si>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</si>
  <si>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</si>
  <si>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</si>
  <si>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</si>
  <si>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</si>
  <si>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</si>
  <si>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</si>
  <si>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</si>
  <si>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</si>
  <si>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</si>
  <si>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</si>
  <si>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</si>
  <si>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</si>
  <si>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</si>
  <si>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</si>
  <si>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</si>
  <si>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</si>
  <si>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</si>
  <si>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</si>
  <si>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</si>
  <si>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</si>
  <si>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</si>
  <si>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</si>
  <si>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</si>
  <si>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</si>
  <si>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</si>
  <si>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</si>
  <si>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</si>
  <si>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</si>
  <si>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</si>
  <si>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</si>
  <si>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</si>
  <si>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</si>
  <si>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</si>
  <si>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</si>
  <si>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</si>
  <si>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</si>
  <si>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</si>
  <si>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</si>
  <si>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</si>
  <si>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</si>
  <si>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</si>
  <si>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</si>
  <si>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</si>
  <si>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</si>
  <si>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</si>
  <si>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</si>
  <si>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</si>
  <si>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</si>
  <si>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</si>
  <si>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</si>
  <si>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</si>
  <si>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</si>
  <si>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</si>
  <si>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</si>
  <si>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</si>
  <si>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</si>
  <si>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</si>
  <si>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</si>
  <si>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</si>
  <si>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</si>
  <si>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</si>
  <si>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</si>
  <si>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</si>
  <si>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</si>
  <si>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</si>
  <si>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</si>
  <si>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</si>
  <si>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</si>
  <si>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</si>
  <si>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</si>
  <si>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</si>
  <si>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</si>
  <si>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</si>
  <si>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</si>
  <si>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</si>
  <si>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</si>
  <si>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</si>
  <si>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</si>
  <si>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</si>
  <si>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</si>
  <si>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</si>
  <si>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</si>
  <si>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</si>
  <si>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</si>
  <si>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</si>
  <si>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</si>
  <si>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</si>
  <si>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</si>
  <si>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</si>
  <si>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</si>
  <si>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</si>
  <si>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</si>
  <si>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</si>
  <si>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</si>
  <si>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</si>
  <si>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</si>
  <si>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</si>
  <si>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</si>
  <si>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</si>
  <si>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</si>
  <si>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</si>
  <si>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</si>
  <si>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</si>
  <si>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</si>
  <si>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</si>
  <si>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</si>
  <si>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</si>
  <si>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</si>
  <si>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</si>
  <si>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</si>
  <si>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</si>
  <si>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</si>
  <si>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</si>
  <si>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</si>
  <si>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</si>
  <si>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</si>
  <si>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</si>
  <si>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</si>
  <si>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</si>
  <si>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</si>
  <si>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</si>
  <si>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</si>
  <si>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</si>
  <si>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</si>
  <si>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</si>
  <si>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</si>
  <si>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</si>
  <si>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</si>
  <si>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</si>
  <si>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</si>
  <si>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</si>
  <si>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</si>
  <si>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</si>
  <si>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</si>
  <si>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</si>
  <si>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</si>
  <si>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</si>
  <si>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</si>
  <si>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</si>
  <si>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</si>
  <si>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</si>
  <si>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</si>
  <si>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</si>
  <si>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</si>
  <si>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</si>
  <si>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</si>
  <si>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</si>
  <si>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</si>
  <si>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</si>
  <si>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</si>
  <si>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</si>
  <si>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</si>
  <si>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</si>
  <si>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</si>
  <si>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</si>
  <si>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</si>
  <si>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</si>
  <si>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</si>
  <si>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</si>
  <si>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</si>
  <si>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</si>
  <si>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</si>
  <si>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</si>
  <si>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</si>
  <si>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</si>
  <si>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</si>
  <si>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</si>
  <si>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</si>
  <si>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</si>
  <si>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</si>
  <si>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</si>
  <si>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</si>
  <si>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</si>
  <si>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</si>
  <si>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</si>
  <si>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</si>
  <si>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</si>
  <si>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</si>
  <si>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</si>
  <si>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</si>
  <si>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</si>
  <si>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</si>
  <si>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</si>
  <si>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</si>
  <si>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</si>
  <si>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</si>
  <si>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</si>
  <si>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</si>
  <si>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</si>
  <si>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</si>
  <si>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</si>
  <si>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</si>
  <si>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</si>
  <si>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</si>
  <si>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</si>
  <si>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</si>
  <si>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</si>
  <si>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</si>
  <si>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</si>
  <si>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</si>
  <si>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</si>
  <si>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</si>
  <si>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</si>
  <si>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</si>
  <si>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</si>
  <si>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</si>
  <si>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</si>
  <si>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</si>
  <si>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</si>
  <si>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</si>
  <si>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</si>
  <si>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</si>
  <si>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</si>
  <si>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</si>
  <si>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</si>
  <si>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</si>
  <si>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</si>
  <si>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</si>
  <si>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</si>
  <si>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</si>
  <si>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</si>
  <si>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</si>
  <si>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</si>
  <si>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</si>
  <si>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</si>
  <si>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</si>
  <si>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</si>
  <si>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</si>
  <si>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</si>
  <si>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</si>
  <si>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</si>
  <si>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</si>
  <si>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</si>
  <si>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</si>
  <si>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</si>
  <si>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</si>
  <si>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</si>
  <si>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</si>
  <si>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</si>
  <si>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</si>
  <si>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</si>
  <si>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</si>
  <si>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</si>
  <si>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</si>
  <si>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</si>
  <si>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</si>
  <si>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</si>
  <si>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</si>
  <si>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</si>
  <si>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</si>
  <si>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</si>
  <si>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</si>
  <si>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</si>
  <si>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</si>
  <si>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</si>
  <si>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</si>
  <si>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</si>
  <si>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</si>
  <si>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</si>
  <si>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</si>
  <si>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</si>
  <si>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</si>
  <si>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</si>
  <si>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</si>
  <si>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</si>
  <si>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</si>
  <si>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</si>
  <si>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</si>
  <si>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</si>
  <si>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</si>
  <si>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</si>
  <si>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</si>
  <si>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</si>
  <si>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</si>
  <si>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</si>
  <si>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</si>
  <si>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</si>
  <si>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</si>
  <si>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</si>
  <si>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</si>
  <si>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</si>
  <si>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</si>
  <si>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</si>
  <si>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</si>
  <si>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</si>
  <si>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</si>
  <si>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</si>
  <si>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</si>
  <si>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</si>
  <si>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</si>
  <si>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</si>
  <si>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</si>
  <si>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</si>
  <si>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</si>
  <si>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</si>
  <si>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</si>
  <si>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</si>
  <si>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</si>
  <si>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</si>
  <si>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</si>
  <si>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</si>
  <si>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</si>
  <si>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</si>
  <si>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</si>
  <si>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</si>
  <si>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</si>
  <si>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</si>
  <si>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</si>
  <si>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</si>
  <si>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</si>
  <si>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</si>
  <si>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</si>
  <si>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</si>
  <si>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</si>
  <si>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</si>
  <si>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</si>
  <si>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</si>
  <si>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</si>
  <si>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</si>
  <si>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</si>
  <si>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</si>
  <si>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</si>
  <si>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</si>
  <si>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</si>
  <si>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</si>
  <si>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</si>
  <si>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</si>
  <si>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</si>
  <si>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</si>
  <si>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</si>
  <si>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</si>
  <si>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</si>
  <si>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</si>
  <si>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</si>
  <si>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</si>
  <si>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</si>
  <si>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</si>
  <si>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</si>
  <si>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</si>
  <si>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</si>
  <si>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</si>
  <si>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</si>
  <si>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</si>
  <si>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</si>
  <si>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</si>
  <si>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</si>
  <si>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</si>
  <si>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</si>
  <si>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</si>
  <si>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</si>
  <si>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</si>
  <si>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</si>
  <si>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</si>
  <si>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</si>
  <si>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</si>
  <si>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</si>
  <si>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</si>
  <si>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</si>
  <si>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</si>
  <si>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</si>
  <si>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</si>
  <si>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</si>
  <si>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</si>
  <si>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</si>
  <si>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</si>
  <si>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</si>
  <si>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</si>
  <si>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</si>
  <si>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</si>
  <si>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</si>
  <si>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</si>
  <si>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</si>
  <si>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</si>
  <si>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</si>
  <si>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</si>
  <si>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</si>
  <si>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</si>
  <si>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</si>
  <si>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</si>
  <si>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</si>
  <si>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</si>
  <si>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</si>
  <si>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</si>
  <si>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</si>
  <si>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</si>
  <si>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</si>
  <si>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</si>
  <si>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</si>
  <si>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</si>
  <si>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</si>
  <si>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</si>
  <si>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</si>
  <si>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</si>
  <si>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</si>
  <si>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</si>
  <si>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</si>
  <si>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</si>
  <si>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</si>
  <si>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</si>
  <si>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</si>
  <si>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</si>
  <si>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</si>
  <si>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</si>
  <si>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</si>
  <si>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</si>
  <si>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</si>
  <si>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</si>
  <si>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</si>
  <si>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</si>
  <si>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</si>
  <si>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</si>
  <si>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</si>
  <si>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</si>
  <si>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</si>
  <si>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</si>
  <si>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</si>
  <si>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</si>
  <si>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</si>
  <si>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</si>
  <si>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</si>
  <si>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</si>
  <si>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</si>
  <si>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</si>
  <si>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</si>
  <si>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</si>
  <si>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</si>
  <si>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</si>
  <si>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</si>
  <si>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</si>
  <si>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</si>
  <si>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</si>
  <si>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</si>
  <si>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</si>
  <si>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</si>
  <si>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</si>
  <si>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</si>
  <si>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</si>
  <si>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</si>
  <si>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</si>
  <si>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</si>
  <si>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</si>
  <si>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</si>
  <si>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</si>
  <si>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</si>
  <si>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</si>
  <si>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</si>
  <si>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</si>
  <si>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</si>
  <si>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</si>
  <si>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</si>
  <si>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</si>
  <si>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</si>
  <si>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</si>
  <si>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</si>
  <si>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</si>
  <si>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</si>
  <si>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</si>
  <si>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</si>
  <si>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</si>
  <si>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</si>
  <si>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</si>
  <si>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</si>
  <si>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</si>
  <si>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</si>
  <si>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</si>
  <si>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</si>
  <si>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</si>
  <si>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</si>
  <si>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</si>
  <si>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</si>
  <si>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</si>
  <si>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</si>
  <si>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</si>
  <si>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</si>
  <si>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</si>
  <si>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</si>
  <si>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</si>
  <si>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</si>
  <si>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</si>
  <si>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</si>
  <si>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</si>
  <si>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</si>
  <si>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</si>
  <si>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</si>
  <si>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</si>
  <si>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</si>
  <si>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</si>
  <si>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</si>
  <si>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</si>
  <si>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</si>
  <si>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</si>
  <si>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</si>
  <si>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</si>
  <si>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</si>
  <si>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</si>
  <si>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</si>
  <si>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</si>
  <si>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</si>
  <si>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</si>
  <si>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</si>
  <si>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</si>
  <si>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</si>
  <si>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</si>
  <si>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</si>
  <si>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</si>
  <si>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</si>
  <si>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</si>
  <si>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</si>
  <si>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</si>
  <si>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</si>
  <si>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</si>
  <si>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</si>
  <si>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</si>
  <si>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</si>
  <si>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</si>
  <si>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</si>
  <si>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</si>
  <si>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</si>
  <si>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</si>
  <si>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</si>
  <si>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</si>
  <si>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</si>
  <si>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</si>
  <si>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</si>
  <si>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</si>
  <si>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</si>
  <si>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</si>
  <si>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</si>
  <si>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</si>
  <si>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</si>
  <si>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</si>
  <si>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</si>
  <si>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</si>
  <si>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</si>
  <si>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</si>
  <si>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</si>
  <si>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</si>
  <si>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</si>
  <si>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</si>
  <si>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</si>
  <si>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</si>
  <si>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</si>
  <si>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</si>
  <si>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</si>
  <si>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</si>
  <si>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</si>
  <si>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</si>
  <si>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</si>
  <si>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</si>
  <si>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</si>
  <si>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</si>
  <si>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</si>
  <si>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</si>
  <si>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</si>
  <si>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</si>
  <si>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</si>
  <si>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</si>
  <si>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</si>
  <si>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</si>
  <si>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</si>
  <si>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</si>
  <si>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</si>
  <si>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</si>
  <si>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</si>
  <si>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</si>
  <si>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</si>
  <si>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</si>
  <si>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</si>
  <si>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</si>
  <si>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</si>
  <si>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</si>
  <si>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</si>
  <si>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</si>
  <si>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</si>
  <si>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</si>
  <si>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</si>
  <si>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</si>
  <si>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</si>
  <si>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</si>
  <si>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</si>
  <si>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</si>
  <si>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</si>
  <si>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</si>
  <si>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</si>
  <si>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</si>
  <si>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</si>
  <si>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</si>
  <si>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</si>
  <si>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</si>
  <si>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</si>
  <si>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</si>
  <si>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</si>
  <si>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</si>
  <si>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</si>
  <si>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</si>
  <si>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</si>
  <si>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</si>
  <si>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</si>
  <si>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</si>
  <si>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</si>
  <si>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</si>
  <si>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</si>
  <si>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</si>
  <si>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</si>
  <si>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</si>
  <si>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</si>
  <si>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</si>
  <si>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</si>
  <si>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</si>
  <si>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</si>
  <si>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</si>
  <si>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</si>
  <si>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</si>
  <si>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</si>
  <si>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</si>
  <si>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</si>
  <si>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</si>
  <si>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</si>
  <si>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</si>
  <si>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</si>
  <si>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</si>
  <si>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</si>
  <si>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</si>
  <si>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</si>
  <si>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</si>
  <si>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</si>
  <si>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</si>
  <si>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</si>
  <si>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</si>
  <si>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</si>
  <si>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</si>
  <si>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</si>
  <si>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</si>
  <si>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</si>
  <si>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</si>
  <si>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</si>
  <si>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</si>
  <si>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</si>
  <si>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</si>
  <si>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</si>
  <si>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</si>
  <si>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</si>
  <si>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</si>
  <si>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</si>
  <si>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</si>
  <si>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</si>
  <si>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</si>
  <si>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</si>
  <si>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</si>
  <si>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</si>
  <si>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</si>
  <si>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</si>
  <si>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</si>
  <si>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</si>
  <si>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</si>
  <si>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</si>
  <si>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</si>
  <si>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</si>
  <si>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</si>
  <si>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</si>
  <si>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</si>
  <si>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</si>
  <si>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</si>
  <si>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</si>
  <si>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</si>
  <si>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</si>
  <si>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</si>
  <si>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</si>
  <si>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</si>
  <si>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</si>
  <si>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</si>
  <si>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</si>
  <si>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</si>
  <si>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</si>
  <si>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</si>
  <si>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</si>
  <si>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</si>
  <si>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</si>
  <si>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</si>
  <si>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</si>
  <si>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</si>
  <si>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</si>
  <si>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</si>
  <si>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</si>
  <si>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</si>
  <si>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</si>
  <si>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</si>
  <si>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</si>
  <si>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</si>
  <si>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</si>
  <si>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</si>
  <si>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</si>
  <si>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</si>
  <si>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</si>
  <si>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</si>
  <si>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</si>
  <si>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</si>
  <si>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</si>
  <si>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</si>
  <si>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</si>
  <si>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</si>
  <si>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</si>
  <si>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</si>
  <si>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</si>
  <si>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</si>
  <si>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</si>
  <si>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</si>
  <si>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</si>
  <si>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</si>
  <si>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</si>
  <si>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</si>
  <si>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</si>
  <si>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</si>
  <si>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</si>
  <si>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</si>
  <si>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</si>
  <si>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</si>
  <si>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</si>
  <si>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</si>
  <si>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</si>
  <si>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</si>
  <si>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</si>
  <si>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</si>
  <si>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</si>
  <si>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</si>
  <si>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</si>
  <si>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</si>
  <si>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</si>
  <si>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</si>
  <si>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</si>
  <si>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</si>
  <si>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</si>
  <si>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</si>
  <si>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</si>
  <si>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</si>
  <si>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</si>
  <si>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</si>
  <si>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</si>
  <si>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</si>
  <si>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</si>
  <si>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</si>
  <si>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</si>
  <si>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</si>
  <si>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</si>
  <si>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</si>
  <si>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</si>
  <si>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</si>
  <si>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</si>
  <si>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</si>
  <si>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</si>
  <si>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</si>
  <si>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</si>
  <si>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</si>
  <si>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</si>
  <si>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</si>
  <si>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</si>
  <si>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</si>
  <si>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</si>
  <si>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</si>
  <si>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</si>
  <si>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</si>
  <si>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</si>
  <si>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</si>
  <si>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</si>
  <si>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</si>
  <si>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</si>
  <si>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</si>
  <si>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</si>
  <si>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</si>
  <si>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</si>
  <si>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</si>
  <si>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</si>
  <si>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</si>
  <si>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</si>
  <si>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</si>
  <si>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</si>
  <si>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</si>
  <si>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</si>
  <si>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</si>
  <si>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</si>
  <si>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</si>
  <si>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</si>
  <si>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</si>
  <si>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</si>
  <si>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</si>
  <si>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</si>
  <si>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</si>
  <si>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</si>
  <si>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</si>
  <si>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</si>
  <si>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</si>
  <si>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</si>
  <si>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</si>
  <si>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</si>
  <si>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</si>
  <si>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</si>
  <si>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</si>
  <si>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</si>
  <si>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</si>
  <si>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</si>
  <si>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</si>
  <si>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</si>
  <si>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</si>
  <si>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</si>
  <si>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</si>
  <si>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</si>
  <si>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</si>
  <si>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</si>
  <si>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</si>
  <si>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</si>
  <si>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</si>
  <si>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</si>
  <si>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</si>
  <si>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</si>
  <si>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</si>
  <si>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</si>
  <si>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</si>
  <si>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</si>
  <si>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</si>
  <si>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</si>
  <si>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</si>
  <si>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</si>
  <si>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</si>
  <si>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</si>
  <si>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</si>
  <si>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</si>
  <si>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</si>
  <si>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</si>
  <si>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</si>
  <si>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</si>
  <si>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</si>
  <si>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</si>
  <si>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</si>
  <si>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</si>
  <si>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</si>
  <si>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</si>
  <si>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</si>
  <si>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</si>
  <si>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</si>
  <si>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</si>
  <si>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</si>
  <si>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</si>
  <si>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</si>
  <si>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</si>
  <si>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</si>
  <si>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</si>
  <si>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</si>
  <si>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</si>
  <si>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</si>
  <si>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</si>
  <si>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</si>
  <si>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</si>
  <si>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</si>
  <si>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</si>
  <si>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</si>
  <si>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</si>
  <si>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</si>
  <si>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</si>
  <si>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</si>
  <si>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</si>
  <si>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</si>
  <si>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</si>
  <si>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</si>
  <si>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</si>
  <si>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</si>
  <si>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</si>
  <si>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</si>
  <si>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</si>
  <si>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</si>
  <si>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</si>
  <si>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</si>
  <si>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</si>
  <si>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</si>
  <si>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</si>
  <si>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</si>
  <si>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</si>
  <si>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</si>
  <si>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</si>
  <si>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</si>
  <si>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</si>
  <si>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</si>
  <si>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</si>
  <si>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</si>
  <si>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</si>
  <si>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</si>
  <si>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</si>
  <si>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</si>
  <si>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</si>
  <si>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</si>
  <si>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</si>
  <si>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</si>
  <si>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</si>
  <si>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</si>
  <si>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</si>
  <si>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</si>
  <si>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</si>
  <si>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</si>
  <si>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</si>
  <si>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</si>
  <si>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</si>
  <si>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</si>
  <si>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</si>
  <si>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</si>
  <si>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</si>
  <si>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</si>
  <si>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</si>
  <si>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</si>
  <si>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</si>
  <si>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</si>
  <si>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</si>
  <si>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</si>
  <si>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</si>
  <si>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</si>
  <si>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</si>
  <si>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</si>
  <si>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</si>
  <si>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</si>
  <si>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</si>
  <si>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</si>
  <si>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</si>
  <si>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</si>
  <si>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</si>
  <si>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</si>
  <si>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</si>
  <si>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</si>
  <si>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</si>
  <si>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</si>
  <si>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</si>
  <si>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</si>
  <si>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</si>
  <si>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</si>
  <si>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</si>
  <si>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</si>
  <si>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</si>
  <si>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</si>
  <si>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</si>
  <si>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</si>
  <si>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</si>
  <si>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</si>
  <si>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</si>
  <si>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</si>
  <si>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</si>
  <si>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</si>
  <si>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</si>
  <si>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</si>
  <si>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</si>
  <si>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</si>
  <si>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</si>
  <si>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</si>
  <si>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</si>
  <si>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</si>
  <si>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</si>
  <si>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</si>
  <si>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</si>
  <si>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</si>
  <si>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</si>
  <si>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</si>
  <si>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</si>
  <si>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</si>
  <si>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</si>
  <si>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</si>
  <si>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</si>
  <si>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</si>
  <si>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</si>
  <si>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</si>
  <si>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</si>
  <si>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</si>
  <si>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</si>
  <si>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</si>
  <si>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</si>
  <si>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</si>
  <si>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</si>
  <si>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</si>
  <si>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</si>
  <si>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</si>
  <si>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</si>
  <si>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</si>
  <si>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</si>
  <si>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</si>
  <si>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</si>
  <si>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</si>
  <si>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</si>
  <si>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</si>
  <si>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</si>
  <si>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</si>
  <si>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</si>
  <si>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</si>
  <si>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</si>
  <si>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</si>
  <si>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</si>
  <si>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</si>
  <si>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</si>
  <si>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</si>
  <si>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</si>
  <si>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</si>
  <si>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</si>
  <si>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</si>
  <si>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</si>
  <si>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</si>
  <si>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</si>
  <si>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</si>
  <si>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</si>
  <si>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</si>
  <si>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</si>
  <si>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</si>
  <si>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</si>
  <si>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</si>
  <si>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</si>
  <si>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</si>
  <si>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</si>
  <si>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</si>
  <si>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</si>
  <si>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</si>
  <si>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</si>
  <si>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</si>
  <si>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</si>
  <si>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</si>
  <si>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</si>
  <si>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</si>
  <si>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</si>
  <si>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</si>
  <si>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</si>
  <si>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</si>
  <si>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</si>
  <si>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</si>
  <si>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</si>
  <si>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</si>
  <si>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</si>
  <si>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</si>
  <si>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</si>
  <si>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</si>
  <si>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</si>
  <si>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</si>
  <si>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</si>
  <si>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</si>
  <si>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</si>
  <si>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</si>
  <si>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</si>
  <si>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</si>
  <si>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</si>
  <si>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</si>
  <si>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</si>
  <si>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</si>
  <si>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</si>
  <si>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</si>
  <si>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</si>
  <si>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</si>
  <si>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</si>
  <si>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</si>
  <si>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</si>
  <si>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</si>
  <si>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</si>
  <si>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</si>
  <si>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</si>
  <si>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</si>
  <si>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</si>
  <si>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</si>
  <si>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</si>
  <si>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</si>
  <si>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</si>
  <si>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</si>
  <si>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</si>
  <si>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</si>
  <si>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</si>
  <si>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</si>
  <si>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</si>
  <si>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</si>
  <si>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</si>
  <si>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</si>
  <si>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</si>
  <si>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</si>
  <si>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</si>
  <si>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</si>
  <si>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</si>
  <si>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</si>
  <si>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</si>
  <si>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</si>
  <si>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</si>
  <si>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</si>
  <si>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</si>
  <si>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</si>
  <si>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</si>
  <si>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</si>
  <si>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</si>
  <si>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</si>
  <si>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</si>
  <si>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</si>
  <si>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</si>
  <si>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</si>
  <si>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</si>
  <si>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</si>
  <si>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</si>
  <si>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</si>
  <si>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</si>
  <si>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</si>
  <si>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</si>
  <si>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</si>
  <si>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</si>
  <si>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</si>
  <si>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</si>
  <si>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</si>
  <si>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</si>
  <si>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</si>
  <si>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</si>
  <si>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</si>
  <si>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</si>
  <si>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</si>
  <si>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</si>
  <si>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</si>
  <si>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</si>
  <si>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</si>
  <si>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</si>
  <si>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</si>
  <si>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</si>
  <si>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</si>
  <si>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</si>
  <si>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</si>
  <si>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</si>
  <si>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</si>
  <si>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</si>
  <si>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</si>
  <si>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</si>
  <si>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</si>
  <si>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</si>
  <si>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</si>
  <si>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</si>
  <si>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</si>
  <si>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</si>
  <si>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</si>
  <si>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</si>
  <si>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</si>
  <si>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</si>
  <si>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</si>
  <si>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</si>
  <si>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</si>
  <si>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</si>
  <si>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</si>
  <si>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</si>
  <si>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</si>
  <si>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</si>
  <si>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</si>
  <si>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</si>
  <si>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</si>
  <si>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</si>
  <si>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</si>
  <si>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</si>
  <si>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</si>
  <si>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</si>
  <si>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</si>
  <si>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</si>
  <si>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</si>
  <si>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</si>
  <si>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</si>
  <si>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</si>
  <si>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</si>
  <si>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</si>
  <si>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</si>
  <si>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</si>
  <si>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</si>
  <si>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</si>
  <si>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</si>
  <si>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</si>
  <si>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</si>
  <si>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</si>
  <si>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</si>
  <si>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</si>
  <si>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</si>
  <si>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</si>
  <si>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</si>
  <si>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</si>
  <si>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</si>
  <si>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</si>
  <si>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</si>
  <si>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</si>
  <si>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</si>
  <si>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</si>
  <si>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</si>
  <si>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</si>
  <si>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</si>
  <si>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</si>
  <si>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</si>
  <si>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</si>
  <si>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</si>
  <si>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</si>
  <si>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</si>
  <si>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</si>
  <si>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</si>
  <si>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</si>
  <si>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</si>
  <si>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</si>
  <si>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</si>
  <si>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</si>
  <si>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</si>
  <si>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</si>
  <si>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</si>
  <si>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</si>
  <si>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</si>
  <si>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</si>
  <si>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</si>
  <si>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</si>
  <si>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</si>
  <si>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</si>
  <si>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</si>
  <si>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</si>
  <si>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</si>
  <si>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</si>
  <si>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</si>
  <si>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</si>
  <si>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</si>
  <si>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</si>
  <si>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</si>
  <si>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</si>
  <si>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</si>
  <si>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</si>
  <si>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</si>
  <si>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</si>
  <si>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</si>
  <si>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</si>
  <si>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</si>
  <si>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</si>
  <si>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</si>
  <si>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</si>
  <si>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</si>
  <si>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</si>
  <si>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</si>
  <si>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</si>
  <si>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</si>
  <si>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</si>
  <si>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</si>
  <si>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</si>
  <si>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</si>
  <si>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</si>
  <si>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</si>
  <si>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</si>
  <si>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</si>
  <si>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</si>
  <si>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</si>
  <si>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</si>
  <si>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</si>
  <si>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</si>
  <si>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</si>
  <si>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</si>
  <si>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</si>
  <si>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</si>
  <si>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</si>
  <si>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</si>
  <si>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</si>
  <si>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</si>
  <si>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</si>
  <si>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</si>
  <si>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</si>
  <si>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</si>
  <si>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</si>
  <si>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</si>
  <si>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</si>
  <si>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</si>
  <si>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</si>
  <si>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</si>
  <si>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</si>
  <si>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</si>
  <si>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</si>
  <si>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</si>
  <si>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</si>
  <si>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</si>
  <si>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</si>
  <si>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</si>
  <si>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</si>
  <si>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</si>
  <si>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</si>
  <si>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</si>
  <si>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</si>
  <si>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</si>
  <si>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</si>
  <si>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</si>
  <si>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</si>
  <si>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</si>
  <si>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</si>
  <si>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</si>
  <si>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</si>
  <si>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</si>
  <si>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</si>
  <si>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</si>
  <si>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</si>
  <si>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</si>
  <si>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</si>
  <si>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</si>
  <si>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</si>
  <si>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</si>
  <si>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</si>
  <si>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</si>
  <si>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</si>
  <si>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</si>
  <si>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</si>
  <si>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</si>
  <si>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</si>
  <si>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</si>
  <si>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</si>
  <si>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</si>
  <si>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</si>
  <si>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</si>
  <si>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</si>
  <si>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</si>
  <si>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</si>
  <si>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</si>
  <si>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</si>
  <si>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</si>
  <si>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</si>
  <si>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</si>
  <si>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</si>
  <si>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</si>
  <si>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</si>
  <si>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</si>
  <si>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</si>
  <si>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</si>
  <si>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</si>
  <si>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</si>
  <si>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</si>
  <si>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</si>
  <si>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</si>
  <si>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</si>
  <si>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</si>
  <si>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</si>
  <si>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</si>
  <si>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</si>
  <si>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</si>
  <si>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</si>
  <si>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</si>
  <si>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</si>
  <si>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</si>
  <si>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</si>
  <si>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</si>
  <si>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</si>
  <si>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</si>
  <si>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</si>
  <si>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</si>
  <si>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</si>
  <si>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</si>
  <si>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</si>
  <si>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</si>
  <si>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</si>
  <si>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</si>
  <si>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</si>
  <si>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</si>
  <si>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</si>
  <si>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</si>
  <si>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</si>
  <si>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</si>
  <si>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</si>
  <si>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</si>
  <si>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</si>
  <si>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</si>
  <si>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</si>
  <si>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</si>
  <si>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</si>
  <si>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</si>
  <si>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</si>
  <si>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</si>
  <si>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</si>
  <si>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</si>
  <si>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</si>
  <si>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</si>
  <si>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</si>
  <si>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</si>
  <si>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</si>
  <si>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</si>
  <si>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</si>
  <si>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</si>
  <si>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</si>
  <si>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</si>
  <si>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</si>
  <si>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</si>
  <si>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</si>
  <si>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</si>
  <si>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</si>
  <si>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</si>
  <si>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</si>
  <si>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</si>
  <si>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</si>
  <si>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</si>
  <si>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</si>
  <si>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</si>
  <si>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</si>
  <si>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</si>
  <si>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</si>
  <si>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</si>
  <si>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</si>
  <si>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</si>
  <si>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</si>
  <si>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</si>
  <si>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</si>
  <si>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</si>
  <si>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</si>
  <si>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</si>
  <si>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</si>
  <si>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</si>
  <si>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</si>
  <si>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</si>
  <si>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</si>
  <si>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</si>
  <si>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</si>
  <si>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</si>
  <si>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</si>
  <si>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</si>
  <si>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</si>
  <si>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</si>
  <si>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</si>
  <si>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</si>
  <si>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</si>
  <si>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</si>
  <si>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</si>
  <si>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</si>
  <si>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</si>
  <si>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</si>
  <si>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</si>
  <si>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</si>
  <si>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</si>
  <si>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</si>
  <si>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</si>
  <si>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</si>
  <si>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</si>
  <si>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</si>
  <si>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</si>
  <si>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</si>
  <si>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</si>
  <si>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</si>
  <si>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</si>
  <si>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</si>
  <si>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</si>
  <si>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</si>
  <si>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</si>
  <si>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</si>
  <si>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</si>
  <si>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</si>
  <si>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</si>
  <si>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</si>
  <si>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</si>
  <si>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</si>
  <si>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</si>
  <si>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</si>
  <si>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</si>
  <si>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</si>
  <si>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</si>
  <si>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</si>
  <si>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</si>
  <si>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</si>
  <si>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</si>
  <si>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</si>
  <si>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</si>
  <si>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</si>
  <si>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</si>
  <si>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</si>
  <si>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</si>
  <si>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</si>
  <si>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</si>
  <si>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</si>
  <si>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</si>
  <si>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</si>
  <si>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</si>
  <si>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</si>
  <si>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</si>
  <si>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</si>
  <si>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</si>
  <si>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</si>
  <si>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</si>
  <si>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</si>
  <si>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</si>
  <si>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</si>
  <si>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</si>
  <si>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</si>
  <si>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</si>
  <si>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</si>
  <si>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</si>
  <si>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</si>
  <si>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</si>
  <si>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</si>
  <si>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</si>
  <si>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</si>
  <si>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</si>
  <si>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</si>
  <si>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</si>
  <si>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</si>
  <si>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</si>
  <si>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</si>
  <si>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</si>
  <si>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</si>
  <si>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</si>
  <si>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</si>
  <si>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</si>
  <si>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</si>
  <si>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</si>
  <si>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</si>
  <si>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</si>
  <si>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</si>
  <si>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</si>
  <si>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</si>
  <si>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</si>
  <si>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</si>
  <si>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</si>
  <si>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</si>
  <si>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</si>
  <si>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</si>
  <si>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</si>
  <si>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</si>
  <si>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</si>
  <si>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</si>
  <si>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</si>
  <si>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</si>
  <si>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</si>
  <si>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</si>
  <si>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</si>
  <si>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</si>
  <si>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</si>
  <si>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</si>
  <si>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</si>
  <si>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</si>
  <si>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</si>
  <si>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</si>
  <si>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</si>
  <si>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</si>
  <si>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</si>
  <si>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</si>
  <si>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</si>
  <si>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</si>
  <si>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</si>
  <si>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</si>
  <si>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</si>
  <si>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</si>
  <si>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</si>
  <si>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</si>
  <si>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</si>
  <si>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</si>
  <si>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</si>
  <si>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</si>
  <si>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</si>
  <si>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</si>
  <si>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</si>
  <si>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</si>
  <si>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</si>
  <si>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</si>
  <si>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</si>
  <si>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</si>
  <si>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</si>
  <si>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</si>
  <si>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</si>
  <si>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</si>
  <si>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</si>
  <si>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</si>
  <si>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</si>
  <si>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</si>
  <si>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</si>
  <si>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</si>
  <si>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</si>
  <si>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</si>
  <si>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</si>
  <si>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</si>
  <si>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</si>
  <si>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</si>
  <si>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</si>
  <si>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</si>
  <si>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</si>
  <si>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</si>
  <si>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</si>
  <si>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</si>
  <si>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</si>
  <si>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</si>
  <si>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</si>
  <si>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</si>
  <si>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</si>
  <si>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</si>
  <si>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</si>
  <si>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</si>
  <si>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</si>
  <si>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</si>
  <si>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</si>
  <si>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</si>
  <si>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</si>
  <si>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</si>
  <si>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</si>
  <si>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</si>
  <si>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</si>
  <si>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</si>
  <si>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</si>
  <si>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</si>
  <si>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</si>
  <si>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</si>
  <si>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</si>
  <si>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</si>
  <si>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</si>
  <si>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</si>
  <si>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</si>
  <si>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</si>
  <si>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</si>
  <si>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</si>
  <si>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</si>
  <si>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</si>
  <si>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</si>
  <si>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</si>
  <si>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</si>
  <si>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</si>
  <si>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</si>
  <si>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</si>
  <si>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</si>
  <si>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</si>
  <si>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</si>
  <si>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</si>
  <si>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</si>
  <si>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</si>
  <si>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</si>
  <si>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</si>
  <si>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</si>
  <si>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</si>
  <si>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</si>
  <si>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</si>
  <si>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</si>
  <si>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</si>
  <si>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</si>
  <si>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</si>
  <si>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</si>
  <si>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</si>
  <si>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</si>
  <si>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</si>
  <si>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</si>
  <si>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</si>
  <si>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</si>
  <si>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</si>
  <si>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</si>
  <si>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</si>
  <si>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</si>
  <si>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</si>
  <si>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</si>
  <si>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</si>
  <si>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</si>
  <si>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</si>
  <si>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</si>
  <si>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</si>
  <si>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</si>
  <si>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</si>
  <si>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</si>
  <si>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</si>
  <si>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</si>
  <si>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</si>
  <si>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</si>
  <si>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</si>
  <si>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</si>
  <si>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</si>
  <si>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</si>
  <si>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</si>
  <si>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</si>
  <si>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</si>
  <si>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</si>
  <si>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</si>
  <si>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</si>
  <si>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</si>
  <si>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</si>
  <si>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</si>
  <si>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</si>
  <si>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</si>
  <si>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</si>
  <si>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</si>
  <si>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</si>
  <si>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</si>
  <si>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</si>
  <si>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</si>
  <si>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</si>
  <si>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</si>
  <si>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</si>
  <si>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</si>
  <si>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</si>
  <si>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</si>
  <si>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</si>
  <si>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</si>
  <si>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</si>
  <si>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</si>
  <si>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</si>
  <si>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</si>
  <si>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</si>
  <si>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</si>
  <si>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</si>
  <si>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</si>
  <si>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</si>
  <si>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</si>
  <si>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</si>
  <si>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</si>
  <si>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</si>
  <si>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</si>
  <si>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</si>
  <si>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</si>
  <si>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</si>
  <si>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</si>
  <si>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</si>
  <si>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</si>
  <si>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</si>
  <si>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</si>
  <si>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</si>
  <si>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</si>
  <si>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</si>
  <si>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</si>
  <si>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</si>
  <si>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</si>
  <si>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</si>
  <si>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</si>
  <si>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</si>
  <si>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</si>
  <si>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</si>
  <si>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</si>
  <si>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</si>
  <si>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</si>
  <si>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</si>
  <si>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</si>
  <si>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</si>
  <si>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</si>
  <si>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</si>
  <si>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</si>
  <si>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</si>
  <si>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</si>
  <si>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</si>
  <si>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</si>
  <si>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</si>
  <si>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</si>
  <si>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</si>
  <si>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</si>
  <si>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</si>
  <si>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</si>
  <si>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</si>
  <si>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</si>
  <si>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</si>
  <si>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</si>
  <si>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</si>
  <si>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</si>
  <si>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</si>
  <si>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</si>
  <si>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</si>
  <si>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</si>
  <si>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</si>
  <si>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</si>
  <si>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</si>
  <si>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</si>
  <si>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</si>
  <si>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</si>
  <si>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</si>
  <si>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</si>
  <si>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</si>
  <si>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</si>
  <si>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</si>
  <si>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</si>
  <si>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</si>
  <si>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</si>
  <si>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</si>
  <si>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</si>
  <si>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</si>
  <si>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</si>
  <si>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</si>
  <si>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</si>
  <si>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</si>
  <si>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</si>
  <si>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</si>
  <si>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</si>
  <si>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</si>
  <si>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</si>
  <si>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</si>
  <si>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</si>
  <si>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</si>
  <si>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</si>
  <si>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</si>
  <si>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</si>
  <si>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</si>
  <si>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</si>
  <si>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</si>
  <si>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</si>
  <si>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</si>
  <si>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</si>
  <si>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</si>
  <si>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</si>
  <si>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</si>
  <si>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</si>
  <si>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</si>
  <si>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</si>
  <si>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</si>
  <si>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</si>
  <si>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</si>
  <si>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</si>
  <si>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</si>
  <si>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</si>
  <si>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</si>
  <si>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</si>
  <si>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</si>
  <si>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</si>
  <si>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</si>
  <si>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</si>
  <si>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</si>
  <si>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</si>
  <si>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</si>
  <si>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</si>
  <si>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</si>
  <si>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</si>
  <si>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</si>
  <si>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</si>
  <si>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</si>
  <si>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</si>
  <si>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</si>
  <si>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</si>
  <si>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</si>
  <si>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</si>
  <si>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</si>
  <si>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</si>
  <si>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</si>
  <si>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</si>
  <si>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</si>
  <si>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</si>
  <si>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</si>
  <si>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</si>
  <si>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</si>
  <si>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</si>
  <si>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</si>
  <si>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</si>
  <si>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</si>
  <si>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</si>
  <si>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</si>
  <si>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</si>
  <si>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</si>
  <si>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</si>
  <si>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</si>
  <si>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</si>
  <si>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</si>
  <si>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</si>
  <si>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</si>
  <si>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</si>
  <si>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</si>
  <si>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</si>
  <si>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</si>
  <si>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</si>
  <si>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</si>
  <si>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</si>
  <si>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</si>
  <si>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</si>
  <si>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</si>
  <si>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</si>
  <si>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</si>
  <si>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</si>
  <si>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</si>
  <si>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</si>
  <si>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</si>
  <si>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</si>
  <si>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</si>
  <si>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</si>
  <si>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</si>
  <si>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</si>
  <si>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</si>
  <si>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</si>
  <si>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</si>
  <si>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</si>
  <si>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</si>
  <si>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</si>
  <si>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</si>
  <si>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</si>
  <si>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</si>
  <si>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</si>
  <si>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</si>
  <si>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</si>
  <si>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</si>
  <si>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</si>
  <si>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</si>
  <si>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</si>
  <si>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</si>
  <si>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</si>
  <si>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</si>
  <si>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</si>
  <si>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</si>
  <si>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</si>
  <si>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</si>
  <si>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</si>
  <si>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</si>
  <si>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</si>
  <si>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</si>
  <si>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</si>
  <si>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</si>
  <si>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</si>
  <si>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</si>
  <si>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</si>
  <si>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</si>
  <si>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</si>
  <si>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</si>
  <si>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</si>
  <si>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</si>
  <si>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</si>
  <si>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</si>
  <si>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</si>
  <si>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</si>
  <si>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</si>
  <si>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</si>
  <si>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</si>
  <si>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</si>
  <si>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</si>
  <si>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</si>
  <si>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</si>
  <si>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</si>
  <si>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</si>
  <si>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</si>
  <si>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</si>
  <si>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</si>
  <si>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</si>
  <si>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</si>
  <si>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</si>
  <si>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</si>
  <si>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</si>
  <si>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</si>
  <si>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</si>
  <si>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</si>
  <si>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</si>
  <si>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</si>
  <si>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</si>
  <si>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</si>
  <si>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</si>
  <si>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</si>
  <si>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</si>
  <si>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</si>
  <si>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</si>
  <si>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</si>
  <si>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</si>
  <si>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</si>
  <si>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</si>
  <si>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</si>
  <si>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</si>
  <si>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</si>
  <si>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</si>
  <si>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</si>
  <si>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</si>
  <si>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</si>
  <si>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</si>
  <si>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</si>
  <si>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</si>
  <si>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</si>
  <si>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</si>
  <si>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</si>
  <si>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</si>
  <si>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</si>
  <si>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</si>
  <si>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</si>
  <si>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</si>
  <si>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</si>
  <si>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</si>
  <si>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</si>
  <si>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</si>
  <si>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</si>
  <si>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</si>
  <si>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</si>
  <si>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</si>
  <si>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</si>
  <si>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</si>
  <si>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</si>
  <si>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</si>
  <si>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</si>
  <si>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</si>
  <si>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</si>
  <si>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</si>
  <si>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</si>
  <si>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</si>
  <si>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</si>
  <si>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</si>
  <si>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</si>
  <si>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</si>
  <si>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</si>
  <si>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</si>
  <si>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</si>
  <si>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</si>
  <si>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</si>
  <si>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</si>
  <si>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</si>
  <si>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</si>
  <si>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</si>
  <si>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</si>
  <si>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</si>
  <si>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</si>
  <si>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</si>
  <si>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</si>
  <si>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</si>
  <si>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</si>
  <si>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</si>
  <si>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</si>
  <si>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</si>
  <si>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</si>
  <si>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</si>
  <si>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</si>
  <si>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</si>
  <si>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</si>
  <si>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</si>
  <si>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</si>
  <si>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</si>
  <si>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</si>
  <si>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</si>
  <si>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</si>
  <si>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</si>
  <si>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</si>
  <si>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</si>
  <si>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</si>
  <si>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</si>
  <si>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</si>
  <si>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</si>
  <si>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</si>
  <si>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</si>
  <si>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</si>
  <si>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</si>
  <si>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</si>
  <si>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</si>
  <si>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</si>
  <si>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</si>
  <si>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</si>
  <si>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</si>
  <si>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</si>
  <si>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</si>
  <si>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</si>
  <si>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</si>
  <si>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</si>
  <si>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</si>
  <si>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</si>
  <si>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</si>
  <si>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</si>
  <si>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</si>
  <si>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</si>
  <si>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</si>
  <si>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</si>
  <si>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</si>
  <si>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</si>
  <si>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</si>
  <si>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</si>
  <si>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</si>
  <si>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</si>
  <si>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</si>
  <si>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</si>
  <si>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</si>
  <si>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</si>
  <si>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</si>
  <si>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</si>
  <si>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</si>
  <si>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</si>
  <si>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</si>
  <si>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</si>
  <si>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</si>
  <si>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</si>
  <si>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</si>
  <si>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</si>
  <si>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</si>
  <si>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</si>
  <si>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</si>
  <si>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</si>
  <si>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</si>
  <si>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</si>
  <si>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</si>
  <si>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</si>
  <si>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</si>
  <si>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</si>
  <si>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</si>
  <si>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</si>
  <si>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</si>
  <si>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</si>
  <si>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</si>
  <si>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</si>
  <si>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</si>
  <si>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</si>
  <si>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</si>
  <si>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</si>
  <si>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</si>
  <si>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</si>
  <si>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</si>
  <si>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</si>
  <si>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</si>
  <si>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</si>
  <si>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</si>
  <si>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</si>
  <si>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</si>
  <si>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</si>
  <si>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</si>
  <si>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</si>
  <si>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</si>
  <si>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</si>
  <si>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</si>
  <si>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</si>
  <si>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</si>
  <si>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</si>
  <si>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</si>
  <si>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</si>
  <si>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</si>
  <si>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</si>
  <si>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</si>
  <si>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</si>
  <si>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</si>
  <si>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</si>
  <si>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</si>
  <si>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</si>
  <si>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</si>
  <si>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</si>
  <si>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</si>
  <si>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</si>
  <si>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</si>
  <si>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</si>
  <si>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</si>
  <si>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</si>
  <si>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</si>
  <si>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</si>
  <si>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</si>
  <si>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</si>
  <si>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</si>
  <si>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</si>
  <si>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</si>
  <si>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</si>
  <si>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</si>
  <si>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</si>
  <si>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</si>
  <si>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</si>
  <si>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</si>
  <si>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</si>
  <si>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</si>
  <si>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</si>
  <si>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</si>
  <si>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</si>
  <si>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</si>
  <si>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</si>
  <si>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</si>
  <si>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</si>
  <si>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</si>
  <si>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</si>
  <si>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</si>
  <si>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</si>
  <si>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</si>
  <si>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</si>
  <si>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</si>
  <si>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</si>
  <si>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</si>
  <si>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</si>
  <si>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</si>
  <si>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</si>
  <si>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</si>
  <si>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</si>
  <si>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</si>
  <si>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</si>
  <si>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</si>
  <si>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</si>
  <si>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</si>
  <si>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</si>
  <si>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</si>
  <si>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</si>
  <si>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</si>
  <si>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</si>
  <si>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</si>
  <si>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</si>
  <si>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</si>
  <si>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</si>
  <si>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</si>
  <si>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</si>
  <si>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</si>
  <si>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</si>
  <si>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</si>
  <si>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</si>
  <si>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</si>
  <si>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</si>
  <si>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</si>
  <si>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</si>
  <si>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</si>
  <si>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</si>
  <si>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</si>
  <si>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</si>
  <si>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</si>
  <si>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</si>
  <si>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</si>
  <si>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</si>
  <si>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</si>
  <si>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</si>
  <si>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</si>
  <si>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</si>
  <si>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</si>
  <si>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</si>
  <si>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</si>
  <si>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</si>
  <si>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</si>
  <si>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</si>
  <si>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</si>
  <si>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</si>
  <si>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</si>
  <si>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</si>
  <si>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</si>
  <si>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</si>
  <si>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</si>
  <si>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</si>
  <si>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</si>
  <si>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</si>
  <si>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</si>
  <si>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</si>
  <si>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</si>
  <si>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</si>
  <si>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</si>
  <si>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</si>
  <si>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</si>
  <si>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</si>
  <si>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</si>
  <si>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</si>
  <si>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</si>
  <si>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</si>
  <si>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</si>
  <si>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</si>
  <si>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</si>
  <si>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</si>
  <si>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</si>
  <si>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</si>
  <si>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</si>
  <si>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</si>
  <si>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</si>
  <si>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</si>
  <si>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</si>
  <si>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</si>
  <si>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</si>
  <si>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</si>
  <si>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</si>
  <si>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</si>
  <si>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</si>
  <si>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</si>
  <si>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</si>
  <si>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</si>
  <si>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</si>
  <si>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</si>
  <si>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</si>
  <si>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</si>
  <si>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</si>
  <si>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</si>
  <si>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</si>
  <si>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</si>
  <si>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</si>
  <si>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</si>
  <si>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</si>
  <si>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</si>
  <si>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</si>
  <si>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</si>
  <si>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</si>
  <si>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</si>
  <si>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</si>
  <si>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</si>
  <si>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</si>
  <si>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</si>
  <si>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</si>
  <si>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</si>
  <si>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</si>
  <si>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</si>
  <si>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</si>
  <si>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</si>
  <si>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</si>
  <si>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</si>
  <si>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</si>
  <si>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</si>
  <si>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</si>
  <si>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</si>
  <si>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</si>
  <si>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</si>
  <si>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</si>
  <si>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</si>
  <si>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</si>
  <si>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</si>
  <si>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</si>
  <si>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</si>
  <si>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</si>
  <si>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</si>
  <si>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</si>
  <si>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</si>
  <si>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</si>
  <si>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</si>
  <si>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</si>
  <si>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</si>
  <si>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</si>
  <si>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</si>
  <si>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</si>
  <si>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</si>
  <si>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</si>
  <si>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</si>
  <si>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</si>
  <si>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</si>
  <si>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</si>
  <si>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</si>
  <si>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</si>
  <si>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</si>
  <si>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</si>
  <si>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</si>
  <si>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</si>
  <si>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</si>
  <si>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</si>
  <si>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</si>
  <si>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</si>
  <si>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</si>
  <si>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</si>
  <si>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</si>
  <si>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</si>
  <si>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</si>
  <si>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</si>
  <si>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</si>
  <si>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</si>
  <si>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</si>
  <si>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</si>
  <si>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</si>
  <si>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</si>
  <si>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</si>
  <si>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</si>
  <si>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</si>
  <si>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</si>
  <si>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</si>
  <si>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</si>
  <si>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</si>
  <si>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</si>
  <si>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</si>
  <si>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</si>
  <si>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</si>
  <si>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</si>
  <si>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</si>
  <si>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</si>
  <si>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</si>
  <si>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</si>
  <si>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</si>
  <si>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</si>
  <si>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</si>
  <si>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</si>
  <si>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</si>
  <si>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</si>
  <si>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</si>
  <si>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</si>
  <si>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</si>
  <si>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</si>
  <si>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</si>
  <si>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</si>
  <si>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</si>
  <si>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</si>
  <si>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</si>
  <si>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</si>
  <si>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</si>
  <si>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</si>
  <si>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</si>
  <si>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</si>
  <si>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</si>
  <si>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</si>
  <si>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</si>
  <si>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</si>
  <si>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</si>
  <si>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</si>
  <si>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</si>
  <si>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</si>
  <si>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</si>
  <si>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</si>
  <si>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</si>
  <si>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</si>
  <si>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</si>
  <si>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</si>
  <si>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</si>
  <si>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</si>
  <si>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</si>
  <si>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</si>
  <si>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</si>
  <si>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</si>
  <si>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</si>
  <si>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</si>
  <si>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</si>
  <si>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</si>
  <si>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</si>
  <si>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</si>
  <si>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</si>
  <si>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</si>
  <si>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</si>
  <si>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</si>
  <si>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</si>
  <si>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</si>
  <si>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</si>
  <si>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</si>
  <si>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</si>
  <si>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</si>
  <si>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</si>
  <si>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</si>
  <si>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</si>
  <si>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</si>
  <si>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</si>
  <si>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</si>
  <si>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</si>
  <si>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</si>
  <si>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</si>
  <si>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</si>
  <si>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</si>
  <si>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</si>
  <si>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</si>
  <si>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</si>
  <si>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</si>
  <si>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</si>
  <si>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</si>
  <si>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</si>
  <si>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</si>
  <si>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</si>
  <si>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</si>
  <si>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</si>
  <si>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</si>
  <si>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</si>
  <si>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</si>
  <si>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</si>
  <si>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</si>
  <si>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</si>
  <si>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</si>
  <si>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</si>
  <si>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</si>
  <si>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</si>
  <si>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</si>
  <si>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</si>
  <si>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</si>
  <si>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</si>
  <si>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</si>
  <si>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</si>
  <si>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</si>
  <si>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</si>
  <si>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</si>
  <si>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</si>
  <si>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</si>
  <si>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</si>
  <si>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</si>
  <si>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</si>
  <si>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</si>
  <si>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</si>
  <si>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</si>
  <si>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</si>
  <si>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</si>
  <si>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</si>
  <si>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</si>
  <si>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</si>
  <si>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</si>
  <si>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</si>
  <si>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</si>
  <si>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</si>
  <si>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</si>
  <si>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</si>
  <si>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</si>
  <si>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</si>
  <si>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</si>
  <si>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</si>
  <si>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</si>
  <si>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</si>
  <si>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</si>
  <si>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</si>
  <si>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</si>
  <si>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</si>
  <si>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</si>
  <si>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</si>
  <si>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</si>
  <si>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</si>
  <si>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</si>
  <si>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</si>
  <si>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</si>
  <si>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</si>
  <si>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</si>
  <si>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</si>
  <si>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</si>
  <si>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</si>
  <si>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</si>
  <si>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</si>
  <si>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</si>
  <si>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</si>
  <si>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</si>
  <si>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</si>
  <si>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</si>
  <si>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</si>
  <si>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</si>
  <si>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</si>
  <si>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</si>
  <si>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</si>
  <si>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</si>
  <si>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</si>
  <si>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</si>
  <si>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</si>
  <si>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</si>
  <si>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</si>
  <si>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</si>
  <si>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</si>
  <si>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</si>
  <si>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</si>
  <si>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</si>
  <si>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</si>
  <si>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</si>
  <si>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</si>
  <si>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</si>
  <si>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</si>
  <si>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</si>
  <si>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</si>
  <si>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</si>
  <si>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</si>
  <si>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</si>
  <si>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</si>
  <si>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</si>
  <si>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</si>
  <si>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</si>
  <si>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</si>
  <si>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</si>
  <si>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</si>
  <si>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</si>
  <si>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</si>
  <si>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</si>
  <si>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</si>
  <si>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</si>
  <si>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</si>
  <si>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</si>
  <si>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</si>
  <si>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</si>
  <si>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</si>
  <si>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</si>
  <si>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</si>
  <si>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</si>
  <si>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</si>
  <si>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</si>
  <si>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</si>
  <si>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</si>
  <si>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</si>
  <si>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</si>
  <si>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</si>
  <si>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</si>
  <si>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</si>
  <si>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</si>
  <si>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</si>
  <si>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</si>
  <si>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</si>
  <si>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</si>
  <si>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</si>
  <si>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</si>
  <si>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</si>
  <si>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</si>
  <si>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</si>
  <si>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</si>
  <si>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</si>
  <si>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</si>
  <si>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</si>
  <si>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</si>
  <si>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</si>
  <si>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</si>
  <si>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</si>
  <si>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</si>
  <si>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</si>
  <si>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</si>
  <si>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</si>
  <si>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</si>
  <si>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</si>
  <si>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</si>
  <si>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</si>
  <si>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</si>
  <si>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</si>
  <si>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</si>
  <si>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</si>
  <si>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</si>
  <si>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</si>
  <si>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</si>
  <si>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</si>
  <si>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</si>
  <si>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</si>
  <si>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</si>
  <si>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</si>
  <si>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</si>
  <si>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</si>
  <si>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</si>
  <si>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</si>
  <si>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</si>
  <si>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</si>
  <si>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</si>
  <si>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</si>
  <si>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</si>
  <si>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</si>
  <si>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</si>
  <si>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</si>
  <si>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</si>
  <si>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</si>
  <si>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</si>
  <si>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</si>
  <si>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</si>
  <si>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</si>
  <si>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</si>
  <si>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</si>
  <si>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</si>
  <si>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</si>
  <si>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</si>
  <si>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</si>
  <si>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</si>
  <si>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</si>
  <si>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</si>
  <si>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</si>
  <si>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</si>
  <si>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</si>
  <si>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</si>
  <si>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</si>
  <si>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</si>
  <si>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</si>
  <si>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</si>
  <si>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</si>
  <si>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</si>
  <si>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</si>
  <si>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</si>
  <si>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</si>
  <si>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</si>
  <si>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</si>
  <si>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</si>
  <si>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</si>
  <si>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</si>
  <si>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</si>
  <si>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</si>
  <si>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</si>
  <si>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</si>
  <si>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</si>
  <si>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</si>
  <si>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</si>
  <si>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</si>
  <si>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</si>
  <si>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</si>
  <si>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</si>
  <si>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</si>
  <si>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</si>
  <si>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</si>
  <si>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</si>
  <si>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</si>
  <si>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</si>
  <si>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</si>
  <si>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</si>
  <si>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</si>
  <si>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</si>
  <si>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</si>
  <si>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</si>
  <si>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</si>
  <si>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</si>
  <si>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</si>
  <si>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</si>
  <si>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</si>
  <si>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</si>
  <si>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</si>
  <si>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</si>
  <si>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</si>
  <si>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</si>
  <si>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</si>
  <si>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</si>
  <si>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</si>
  <si>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</si>
  <si>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</si>
  <si>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</si>
  <si>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</si>
  <si>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</si>
  <si>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</si>
  <si>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</si>
  <si>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</si>
  <si>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</si>
  <si>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</si>
  <si>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</si>
  <si>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</si>
  <si>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</si>
  <si>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</si>
  <si>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</si>
  <si>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</si>
  <si>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</si>
  <si>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</si>
  <si>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</si>
  <si>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</si>
  <si>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</si>
  <si>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</si>
  <si>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</si>
  <si>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</si>
  <si>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</si>
  <si>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</si>
  <si>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</si>
  <si>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</si>
  <si>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</si>
  <si>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</si>
  <si>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</si>
  <si>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</si>
  <si>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</si>
  <si>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</si>
  <si>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</si>
  <si>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</si>
  <si>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</si>
  <si>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</si>
  <si>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</si>
  <si>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</si>
  <si>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</si>
  <si>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</si>
  <si>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</si>
  <si>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</si>
  <si>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</si>
  <si>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</si>
  <si>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</si>
  <si>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</si>
  <si>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</si>
  <si>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</si>
  <si>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</si>
  <si>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</si>
  <si>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</si>
  <si>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</si>
  <si>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</si>
  <si>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</si>
  <si>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</si>
  <si>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</si>
  <si>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</si>
  <si>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</si>
  <si>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</si>
  <si>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</si>
  <si>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</si>
  <si>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</si>
  <si>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</si>
  <si>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</si>
  <si>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</si>
  <si>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</si>
  <si>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</si>
  <si>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</si>
  <si>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</si>
  <si>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</si>
  <si>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</si>
  <si>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</si>
  <si>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</si>
  <si>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</si>
  <si>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</si>
  <si>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</si>
  <si>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</si>
  <si>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</si>
  <si>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</si>
  <si>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</si>
  <si>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</si>
  <si>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</si>
  <si>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</si>
  <si>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</si>
  <si>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</si>
  <si>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</si>
  <si>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</si>
  <si>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</si>
  <si>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</si>
  <si>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</si>
  <si>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</si>
  <si>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</si>
  <si>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</si>
  <si>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</si>
  <si>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</si>
  <si>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</si>
  <si>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</si>
  <si>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</si>
  <si>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</si>
  <si>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</si>
  <si>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</si>
  <si>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</si>
  <si>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</si>
  <si>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</si>
  <si>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</si>
  <si>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</si>
  <si>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</si>
  <si>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</si>
  <si>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</si>
  <si>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</si>
  <si>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</si>
  <si>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</si>
  <si>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</si>
  <si>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</si>
  <si>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</si>
  <si>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</si>
  <si>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</si>
  <si>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</si>
  <si>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</si>
  <si>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</si>
  <si>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</si>
  <si>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</si>
  <si>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</si>
  <si>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</si>
  <si>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</si>
  <si>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</si>
  <si>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</si>
  <si>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</si>
  <si>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</si>
  <si>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</si>
  <si>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</si>
  <si>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</si>
  <si>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</si>
  <si>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</si>
  <si>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</si>
  <si>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</si>
  <si>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</si>
  <si>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</si>
  <si>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</si>
  <si>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</si>
  <si>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</si>
  <si>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</si>
  <si>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</si>
  <si>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</si>
  <si>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</si>
  <si>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</si>
  <si>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</si>
  <si>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</si>
  <si>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</si>
  <si>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</si>
  <si>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</si>
  <si>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</si>
  <si>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</si>
  <si>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</si>
  <si>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</si>
  <si>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</si>
  <si>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</si>
  <si>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</si>
  <si>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</si>
  <si>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</si>
  <si>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</si>
  <si>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</si>
  <si>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</si>
  <si>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</si>
  <si>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</si>
  <si>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</si>
  <si>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</si>
  <si>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</si>
  <si>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</si>
  <si>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</si>
  <si>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</si>
  <si>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</si>
  <si>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</si>
  <si>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</si>
  <si>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</si>
  <si>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</si>
  <si>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</si>
  <si>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</si>
  <si>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</si>
  <si>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</si>
  <si>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</si>
  <si>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</si>
  <si>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</si>
  <si>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</si>
  <si>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</si>
  <si>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</si>
  <si>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</si>
  <si>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</si>
  <si>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</si>
  <si>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</si>
  <si>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</si>
  <si>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</si>
  <si>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</si>
  <si>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</si>
  <si>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</si>
  <si>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</si>
  <si>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</si>
  <si>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</si>
  <si>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</si>
  <si>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</si>
  <si>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</si>
  <si>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</si>
  <si>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</si>
  <si>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</si>
  <si>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</si>
  <si>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</si>
  <si>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</si>
  <si>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</si>
  <si>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</si>
  <si>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</si>
  <si>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</si>
  <si>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</si>
  <si>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</si>
  <si>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</si>
  <si>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</si>
  <si>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</si>
  <si>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</si>
  <si>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</si>
  <si>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</si>
  <si>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</si>
  <si>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</si>
  <si>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</si>
  <si>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</si>
  <si>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</si>
  <si>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</si>
  <si>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</si>
  <si>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</si>
  <si>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</si>
  <si>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</si>
  <si>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</si>
  <si>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</si>
  <si>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</si>
  <si>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</si>
  <si>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</si>
  <si>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</si>
  <si>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</si>
  <si>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</si>
  <si>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</si>
  <si>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</si>
  <si>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</si>
  <si>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</si>
  <si>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</si>
  <si>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</si>
  <si>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</si>
  <si>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</si>
  <si>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</si>
  <si>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</si>
  <si>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</si>
  <si>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</si>
  <si>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</si>
  <si>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</si>
  <si>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</si>
  <si>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</si>
  <si>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</si>
  <si>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</si>
  <si>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</si>
  <si>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</si>
  <si>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</si>
  <si>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</si>
  <si>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</si>
  <si>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</si>
  <si>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</si>
  <si>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</si>
  <si>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</si>
  <si>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</si>
  <si>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</si>
  <si>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</si>
  <si>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</si>
  <si>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</si>
  <si>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</si>
  <si>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</si>
  <si>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</si>
  <si>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</si>
  <si>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</si>
  <si>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</si>
  <si>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</si>
  <si>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</si>
  <si>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</si>
  <si>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</si>
  <si>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</si>
  <si>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</si>
  <si>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</si>
  <si>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</si>
  <si>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</si>
  <si>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</si>
  <si>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</si>
  <si>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</si>
  <si>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</si>
  <si>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</si>
  <si>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</si>
  <si>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</si>
  <si>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</si>
  <si>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</si>
  <si>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</si>
  <si>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</si>
  <si>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</si>
  <si>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</si>
  <si>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</si>
  <si>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</si>
  <si>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</si>
  <si>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</si>
  <si>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</si>
  <si>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</si>
  <si>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</si>
  <si>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</si>
  <si>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</si>
  <si>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</si>
  <si>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</si>
  <si>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</si>
  <si>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</si>
  <si>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</si>
  <si>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</si>
  <si>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</si>
  <si>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</si>
  <si>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</si>
  <si>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</si>
  <si>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</si>
  <si>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</si>
  <si>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</si>
  <si>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</si>
  <si>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</si>
  <si>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</si>
  <si>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</si>
  <si>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</si>
  <si>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</si>
  <si>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</si>
  <si>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</si>
  <si>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</si>
  <si>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</si>
  <si>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</si>
  <si>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</si>
  <si>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</si>
  <si>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</si>
  <si>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</si>
  <si>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</si>
  <si>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</si>
  <si>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</si>
  <si>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</si>
  <si>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</si>
  <si>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</si>
  <si>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</si>
  <si>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</si>
  <si>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</si>
  <si>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</si>
  <si>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</si>
  <si>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</si>
  <si>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</si>
  <si>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</si>
  <si>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</si>
  <si>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</si>
  <si>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</si>
  <si>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</si>
  <si>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</si>
  <si>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</si>
  <si>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</si>
  <si>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</si>
  <si>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</si>
  <si>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</si>
  <si>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</si>
  <si>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</si>
  <si>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</si>
  <si>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</si>
  <si>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</si>
  <si>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</si>
  <si>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</si>
  <si>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</si>
  <si>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</si>
  <si>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</si>
  <si>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</si>
  <si>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</si>
  <si>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</si>
  <si>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</si>
  <si>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</si>
  <si>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</si>
  <si>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</si>
  <si>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</si>
  <si>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</si>
  <si>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</si>
  <si>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</si>
  <si>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</si>
  <si>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</si>
  <si>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</si>
  <si>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</si>
  <si>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</si>
  <si>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</si>
  <si>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</si>
  <si>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</si>
  <si>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</si>
  <si>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</si>
  <si>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</si>
  <si>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</si>
  <si>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</si>
  <si>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</si>
  <si>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</si>
  <si>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</si>
  <si>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</si>
  <si>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</si>
  <si>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</si>
  <si>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</si>
  <si>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</si>
  <si>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</si>
  <si>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</si>
  <si>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</si>
  <si>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</si>
  <si>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</si>
  <si>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</si>
  <si>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</si>
  <si>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</si>
  <si>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</si>
  <si>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</si>
  <si>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</si>
  <si>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</si>
  <si>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</si>
  <si>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</si>
  <si>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</si>
  <si>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</si>
  <si>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</si>
  <si>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</si>
  <si>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</si>
  <si>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</si>
  <si>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</si>
  <si>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</si>
  <si>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</si>
  <si>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</si>
  <si>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</si>
  <si>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</si>
  <si>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</si>
  <si>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</si>
  <si>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</si>
  <si>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</si>
  <si>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</si>
  <si>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</si>
  <si>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</si>
  <si>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</si>
  <si>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</si>
  <si>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</si>
  <si>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</si>
  <si>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</si>
  <si>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</si>
  <si>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</si>
  <si>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</si>
  <si>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</si>
  <si>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</si>
  <si>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</si>
  <si>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</si>
  <si>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</si>
  <si>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</si>
  <si>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</si>
  <si>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</si>
  <si>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</si>
  <si>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</si>
  <si>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</si>
  <si>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</si>
  <si>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</si>
  <si>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</si>
  <si>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</si>
  <si>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</si>
  <si>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</si>
  <si>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</si>
  <si>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</si>
  <si>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</si>
  <si>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</si>
  <si>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</si>
  <si>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</si>
  <si>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</si>
  <si>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</si>
  <si>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</si>
  <si>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</si>
  <si>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</si>
  <si>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</si>
  <si>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</si>
  <si>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</si>
  <si>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</si>
  <si>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</si>
  <si>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</si>
  <si>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</si>
  <si>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</si>
  <si>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</si>
  <si>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</si>
  <si>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</si>
  <si>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</si>
  <si>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</si>
  <si>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</si>
  <si>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</si>
  <si>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</si>
  <si>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</si>
  <si>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</si>
  <si>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</si>
  <si>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</si>
  <si>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</si>
  <si>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</si>
  <si>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</si>
  <si>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</si>
  <si>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</si>
  <si>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</si>
  <si>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</si>
  <si>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</si>
  <si>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</si>
  <si>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</si>
  <si>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</si>
  <si>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</si>
  <si>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</si>
  <si>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</si>
  <si>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</si>
  <si>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</si>
  <si>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</si>
  <si>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</si>
  <si>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</si>
  <si>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</si>
  <si>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</si>
  <si>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</si>
  <si>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</si>
  <si>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</si>
  <si>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</si>
  <si>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</si>
  <si>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</si>
  <si>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</si>
  <si>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</si>
  <si>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</si>
  <si>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</si>
  <si>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</si>
  <si>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</si>
  <si>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</si>
  <si>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</si>
  <si>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</si>
  <si>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</si>
  <si>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</si>
  <si>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</si>
  <si>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</si>
  <si>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</si>
  <si>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</si>
  <si>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</si>
  <si>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</si>
  <si>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</si>
  <si>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</si>
  <si>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</si>
  <si>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</si>
  <si>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</si>
  <si>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</si>
  <si>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</si>
  <si>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</si>
  <si>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</si>
  <si>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</si>
  <si>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</si>
  <si>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</si>
  <si>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</si>
  <si>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</si>
  <si>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</si>
  <si>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</si>
  <si>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</si>
  <si>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</si>
  <si>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</si>
  <si>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</si>
  <si>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</si>
  <si>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</si>
  <si>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</si>
  <si>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</si>
  <si>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</si>
  <si>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</si>
  <si>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</si>
  <si>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</si>
  <si>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</si>
  <si>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</si>
  <si>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</si>
  <si>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</si>
  <si>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</si>
  <si>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</si>
  <si>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</si>
  <si>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</si>
  <si>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</si>
  <si>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</si>
  <si>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</si>
  <si>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</si>
  <si>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</si>
  <si>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</si>
  <si>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</si>
  <si>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</si>
  <si>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</si>
  <si>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</si>
  <si>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</si>
  <si>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</si>
  <si>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</si>
  <si>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</si>
  <si>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</si>
  <si>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</si>
  <si>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</si>
  <si>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</si>
  <si>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</si>
  <si>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</si>
  <si>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</si>
  <si>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</si>
  <si>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</si>
  <si>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</si>
  <si>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</si>
  <si>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</si>
  <si>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</si>
  <si>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</si>
  <si>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</si>
  <si>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</si>
  <si>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</si>
  <si>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</si>
  <si>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</si>
  <si>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</si>
  <si>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</si>
  <si>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</si>
  <si>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</si>
  <si>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</si>
  <si>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</si>
  <si>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</si>
  <si>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</si>
  <si>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</si>
  <si>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</si>
  <si>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</si>
  <si>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</si>
  <si>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</si>
  <si>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</si>
  <si>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</si>
  <si>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</si>
  <si>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</si>
  <si>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</si>
  <si>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</si>
  <si>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</si>
  <si>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</si>
  <si>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</si>
  <si>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</si>
  <si>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</si>
  <si>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</si>
  <si>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</si>
  <si>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</si>
  <si>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</si>
  <si>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</si>
  <si>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</si>
  <si>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</si>
  <si>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</si>
  <si>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</si>
  <si>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</si>
  <si>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</si>
  <si>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</si>
  <si>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</si>
  <si>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</si>
  <si>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</si>
  <si>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</si>
  <si>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</si>
  <si>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</si>
  <si>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</si>
  <si>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</si>
  <si>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</si>
  <si>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</si>
  <si>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</si>
  <si>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</si>
  <si>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</si>
  <si>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</si>
  <si>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</si>
  <si>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</si>
  <si>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</si>
  <si>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</si>
  <si>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</si>
  <si>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</si>
  <si>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</si>
  <si>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</si>
  <si>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</si>
  <si>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</si>
  <si>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</si>
  <si>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</si>
  <si>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</si>
  <si>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</si>
  <si>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</si>
  <si>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</si>
  <si>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</si>
  <si>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</si>
  <si>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</si>
  <si>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</si>
  <si>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</si>
  <si>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</si>
  <si>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</si>
  <si>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</si>
  <si>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</si>
  <si>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</si>
  <si>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</si>
  <si>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</si>
  <si>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</si>
  <si>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</si>
  <si>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</si>
  <si>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</si>
  <si>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</si>
  <si>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</si>
  <si>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</si>
  <si>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</si>
  <si>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</si>
  <si>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</si>
  <si>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</si>
  <si>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</si>
  <si>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</si>
  <si>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</si>
  <si>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</si>
  <si>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</si>
  <si>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</si>
  <si>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</si>
  <si>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</si>
  <si>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</si>
  <si>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</si>
  <si>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</si>
  <si>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</si>
  <si>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</si>
  <si>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</si>
  <si>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</si>
  <si>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</si>
  <si>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</si>
  <si>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</si>
  <si>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</si>
  <si>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</si>
  <si>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</si>
  <si>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</si>
  <si>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</si>
  <si>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</si>
  <si>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</si>
  <si>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</si>
  <si>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</si>
  <si>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</si>
  <si>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</si>
  <si>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</si>
  <si>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</si>
  <si>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</si>
  <si>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</si>
  <si>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</si>
  <si>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</si>
  <si>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</si>
  <si>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</si>
  <si>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</si>
  <si>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</si>
  <si>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</si>
  <si>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</si>
  <si>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</si>
  <si>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</si>
  <si>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</si>
  <si>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</si>
  <si>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</si>
  <si>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</si>
  <si>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</si>
  <si>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</si>
  <si>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</si>
  <si>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</si>
  <si>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</si>
  <si>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</si>
  <si>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</si>
  <si>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</si>
  <si>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</si>
  <si>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</si>
  <si>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</si>
  <si>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</si>
  <si>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</si>
  <si>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</si>
  <si>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</si>
  <si>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</si>
  <si>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</si>
  <si>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</si>
  <si>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</si>
  <si>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</si>
  <si>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</si>
  <si>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</si>
  <si>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</si>
  <si>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</si>
  <si>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</si>
  <si>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</si>
  <si>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</si>
  <si>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</si>
  <si>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</si>
  <si>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</si>
  <si>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</si>
  <si>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</si>
  <si>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</si>
  <si>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</si>
  <si>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</si>
  <si>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</si>
  <si>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</si>
  <si>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</si>
  <si>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</si>
  <si>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</si>
  <si>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</si>
  <si>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</si>
  <si>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</si>
  <si>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</si>
  <si>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</si>
  <si>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</si>
  <si>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</si>
  <si>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</si>
  <si>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</si>
  <si>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</si>
  <si>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</si>
  <si>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</si>
  <si>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</si>
  <si>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</si>
  <si>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</si>
  <si>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</si>
  <si>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</si>
  <si>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</si>
  <si>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</si>
  <si>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</si>
  <si>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</si>
  <si>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</si>
  <si>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</si>
  <si>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</si>
  <si>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</si>
  <si>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</si>
  <si>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</si>
  <si>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</si>
  <si>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</si>
  <si>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</si>
  <si>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</si>
  <si>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</si>
  <si>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</si>
  <si>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</si>
  <si>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</si>
  <si>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</si>
  <si>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</si>
  <si>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</si>
  <si>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</si>
  <si>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</si>
  <si>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</si>
  <si>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</si>
  <si>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</si>
  <si>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</si>
  <si>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</si>
  <si>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</si>
  <si>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</si>
  <si>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</si>
  <si>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</si>
  <si>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</si>
  <si>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</si>
  <si>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</si>
  <si>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</si>
  <si>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</si>
  <si>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</si>
  <si>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</si>
  <si>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</si>
  <si>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</si>
  <si>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</si>
  <si>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</si>
  <si>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</si>
  <si>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</si>
  <si>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</si>
  <si>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</si>
  <si>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</si>
  <si>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</si>
  <si>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</si>
  <si>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</si>
  <si>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</si>
  <si>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</si>
  <si>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</si>
  <si>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</si>
  <si>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</si>
  <si>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</si>
  <si>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</si>
  <si>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</si>
  <si>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</si>
  <si>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</si>
  <si>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</si>
  <si>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</si>
  <si>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</si>
  <si>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</si>
  <si>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</si>
  <si>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</si>
  <si>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</si>
  <si>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</si>
  <si>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</si>
  <si>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</si>
  <si>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</si>
  <si>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</si>
  <si>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</si>
  <si>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</si>
  <si>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</si>
  <si>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</si>
  <si>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</si>
  <si>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</si>
  <si>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</si>
  <si>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</si>
  <si>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</si>
  <si>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</si>
  <si>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</si>
  <si>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</si>
  <si>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</si>
  <si>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</si>
  <si>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</si>
  <si>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</si>
  <si>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</si>
  <si>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</si>
  <si>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</si>
  <si>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</si>
  <si>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</si>
  <si>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</si>
  <si>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</si>
  <si>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</si>
  <si>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</si>
  <si>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</si>
  <si>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</si>
  <si>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</si>
  <si>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</si>
  <si>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</si>
  <si>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</si>
  <si>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</si>
  <si>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</si>
  <si>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</si>
  <si>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</si>
  <si>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</si>
  <si>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</si>
  <si>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</si>
  <si>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</si>
  <si>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</si>
  <si>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</si>
  <si>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</si>
  <si>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</si>
  <si>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</si>
  <si>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</si>
  <si>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</si>
  <si>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</si>
  <si>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</si>
  <si>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</si>
  <si>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</si>
  <si>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</si>
  <si>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</si>
  <si>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</si>
  <si>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</si>
  <si>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</si>
  <si>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</si>
  <si>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</si>
  <si>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</si>
  <si>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</si>
  <si>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</si>
  <si>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</si>
  <si>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</si>
  <si>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</si>
  <si>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</si>
  <si>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</si>
  <si>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</si>
  <si>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</si>
  <si>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</si>
  <si>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</si>
  <si>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</si>
  <si>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</si>
  <si>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</si>
  <si>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</si>
  <si>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</si>
  <si>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</si>
  <si>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</si>
  <si>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</si>
  <si>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</si>
  <si>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</si>
  <si>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</si>
  <si>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</si>
  <si>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</si>
  <si>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</si>
  <si>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</si>
  <si>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</si>
  <si>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</si>
  <si>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</si>
  <si>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</si>
  <si>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</si>
  <si>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</si>
  <si>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</si>
  <si>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</si>
  <si>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</si>
  <si>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</si>
  <si>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</si>
  <si>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</si>
  <si>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</si>
  <si>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</si>
  <si>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</si>
  <si>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</si>
  <si>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</si>
  <si>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</si>
  <si>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</si>
  <si>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</si>
  <si>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</si>
  <si>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</si>
  <si>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</si>
  <si>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</si>
  <si>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</si>
  <si>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</si>
  <si>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</si>
  <si>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</si>
  <si>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</si>
  <si>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</si>
  <si>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</si>
  <si>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</si>
  <si>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</si>
  <si>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</si>
  <si>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</si>
  <si>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</si>
  <si>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</si>
  <si>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</si>
  <si>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</si>
  <si>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</si>
  <si>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</si>
  <si>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</si>
  <si>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</si>
  <si>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</si>
  <si>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</si>
  <si>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</si>
  <si>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</si>
  <si>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</si>
  <si>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</si>
  <si>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</si>
  <si>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</si>
  <si>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</si>
  <si>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</si>
  <si>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</si>
  <si>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</si>
  <si>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</si>
  <si>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</si>
  <si>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</si>
  <si>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</si>
  <si>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</si>
  <si>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</si>
  <si>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</si>
  <si>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</si>
  <si>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</si>
  <si>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</si>
  <si>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</si>
  <si>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</si>
  <si>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</si>
  <si>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</si>
  <si>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</si>
  <si>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</si>
  <si>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</si>
  <si>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</si>
  <si>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</si>
  <si>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</si>
  <si>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</si>
  <si>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</si>
  <si>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</si>
  <si>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</si>
  <si>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</si>
  <si>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</si>
  <si>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</si>
  <si>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</si>
  <si>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</si>
  <si>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</si>
  <si>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</si>
  <si>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</si>
  <si>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</si>
  <si>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</si>
  <si>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</si>
  <si>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</si>
  <si>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</si>
  <si>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</si>
  <si>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</si>
  <si>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</si>
  <si>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</si>
  <si>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</si>
  <si>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</si>
  <si>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</si>
  <si>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</si>
  <si>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</si>
  <si>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</si>
  <si>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</si>
  <si>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</si>
  <si>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</si>
  <si>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</si>
  <si>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</si>
  <si>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</si>
  <si>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</si>
  <si>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</si>
  <si>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</si>
  <si>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</si>
  <si>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</si>
  <si>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</si>
  <si>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</si>
  <si>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</si>
  <si>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</si>
  <si>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</si>
  <si>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</si>
  <si>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</si>
  <si>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</si>
  <si>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</si>
  <si>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</si>
  <si>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</si>
  <si>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</si>
  <si>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</si>
  <si>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</si>
  <si>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</si>
  <si>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</si>
  <si>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</si>
  <si>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</si>
  <si>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</si>
  <si>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</si>
  <si>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</si>
  <si>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</si>
  <si>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</si>
  <si>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</si>
  <si>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</si>
  <si>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</si>
  <si>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</si>
  <si>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</si>
  <si>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</si>
  <si>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</si>
  <si>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</si>
  <si>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</si>
  <si>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</si>
  <si>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</si>
  <si>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</si>
  <si>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</si>
  <si>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</si>
  <si>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</si>
  <si>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</si>
  <si>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</si>
  <si>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</si>
  <si>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</si>
  <si>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</si>
  <si>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</si>
  <si>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</si>
  <si>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</si>
  <si>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</si>
  <si>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</si>
  <si>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</si>
  <si>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</si>
  <si>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</si>
  <si>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</si>
  <si>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</si>
  <si>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</si>
  <si>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</si>
  <si>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</si>
  <si>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</si>
  <si>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</si>
  <si>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</si>
  <si>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</si>
  <si>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</si>
  <si>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</si>
  <si>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</si>
  <si>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</si>
  <si>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</si>
  <si>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</si>
  <si>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</si>
  <si>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</si>
  <si>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</si>
  <si>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</si>
  <si>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</si>
  <si>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</si>
  <si>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</si>
  <si>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</si>
  <si>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</si>
  <si>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</si>
  <si>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</si>
  <si>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</si>
  <si>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</si>
  <si>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</si>
  <si>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</si>
  <si>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</si>
  <si>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</si>
  <si>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</si>
  <si>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</si>
  <si>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</si>
  <si>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</si>
  <si>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</si>
  <si>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</si>
  <si>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</si>
  <si>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</si>
  <si>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</si>
  <si>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</si>
  <si>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</si>
  <si>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</si>
  <si>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</si>
  <si>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</si>
  <si>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</si>
  <si>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</si>
  <si>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</si>
  <si>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</si>
  <si>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</si>
  <si>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</si>
  <si>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</si>
  <si>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</si>
  <si>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</si>
  <si>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</si>
  <si>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</si>
  <si>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</si>
  <si>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</si>
  <si>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</si>
  <si>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</si>
  <si>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</si>
  <si>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</si>
  <si>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</si>
  <si>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</si>
  <si>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</si>
  <si>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</si>
  <si>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</si>
  <si>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</si>
  <si>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</si>
  <si>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</si>
  <si>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</si>
  <si>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</si>
  <si>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</si>
  <si>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</si>
  <si>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</si>
  <si>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</si>
  <si>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</si>
  <si>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</si>
  <si>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</si>
  <si>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</si>
  <si>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</si>
  <si>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</si>
  <si>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</si>
  <si>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</si>
  <si>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</si>
  <si>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</si>
  <si>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</si>
  <si>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</si>
  <si>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</si>
  <si>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</si>
  <si>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</si>
  <si>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</si>
  <si>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</si>
  <si>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</si>
  <si>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</si>
  <si>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</si>
  <si>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</si>
  <si>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</si>
  <si>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</si>
  <si>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</si>
  <si>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</si>
  <si>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</si>
  <si>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</si>
  <si>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</si>
  <si>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</si>
  <si>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</si>
  <si>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</si>
  <si>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</si>
  <si>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</si>
  <si>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</si>
  <si>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</si>
  <si>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</si>
  <si>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</si>
  <si>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</si>
  <si>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</si>
  <si>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</si>
  <si>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</si>
  <si>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</si>
  <si>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</si>
  <si>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</si>
  <si>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</si>
  <si>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</si>
  <si>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</si>
  <si>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</si>
  <si>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</si>
  <si>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</si>
  <si>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</si>
  <si>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</si>
  <si>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</si>
  <si>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</si>
  <si>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</si>
  <si>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</si>
  <si>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</si>
  <si>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</si>
  <si>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</si>
  <si>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</si>
  <si>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</si>
  <si>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</si>
  <si>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</si>
  <si>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</si>
  <si>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</si>
  <si>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</si>
  <si>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</si>
  <si>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</si>
  <si>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</si>
  <si>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</si>
  <si>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</si>
  <si>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</si>
  <si>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</si>
  <si>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</si>
  <si>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</si>
  <si>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</si>
  <si>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</si>
  <si>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</si>
  <si>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</si>
  <si>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</si>
  <si>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</si>
  <si>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</si>
  <si>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</si>
  <si>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</si>
  <si>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</si>
  <si>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</si>
  <si>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</si>
  <si>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</si>
  <si>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</si>
  <si>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</si>
  <si>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</si>
  <si>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</si>
  <si>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</si>
  <si>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</si>
  <si>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</si>
  <si>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</si>
  <si>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</si>
  <si>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</si>
  <si>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</si>
  <si>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</si>
  <si>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</si>
  <si>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</si>
  <si>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</si>
  <si>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</si>
  <si>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</si>
  <si>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</si>
  <si>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</si>
  <si>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</si>
  <si>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</si>
  <si>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</si>
  <si>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</si>
  <si>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</si>
  <si>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</si>
  <si>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</si>
  <si>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</si>
  <si>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</si>
  <si>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</si>
  <si>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</si>
  <si>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</si>
  <si>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</si>
  <si>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</si>
  <si>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</si>
  <si>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</si>
  <si>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</si>
  <si>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</si>
  <si>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</si>
  <si>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</si>
  <si>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</si>
  <si>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</si>
  <si>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</si>
  <si>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</si>
  <si>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</si>
  <si>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</si>
  <si>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</si>
  <si>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</si>
  <si>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</si>
  <si>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</si>
  <si>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</si>
  <si>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</si>
  <si>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</si>
  <si>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</si>
  <si>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</si>
  <si>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</si>
  <si>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</si>
  <si>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</si>
  <si>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</si>
  <si>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</si>
  <si>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</si>
  <si>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</si>
  <si>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</si>
  <si>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</si>
  <si>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</si>
  <si>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</si>
  <si>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</si>
  <si>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</si>
  <si>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</si>
  <si>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</si>
  <si>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</si>
  <si>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</si>
  <si>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</si>
  <si>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</si>
  <si>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</si>
  <si>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</si>
  <si>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</si>
  <si>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</si>
  <si>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</si>
  <si>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</si>
  <si>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</si>
  <si>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</si>
  <si>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</si>
  <si>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</si>
  <si>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</si>
  <si>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</si>
  <si>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</si>
  <si>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</si>
  <si>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</si>
  <si>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</si>
  <si>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</si>
  <si>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</si>
  <si>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</si>
  <si>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</si>
  <si>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</si>
  <si>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</si>
  <si>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</si>
  <si>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</si>
  <si>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</si>
  <si>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</si>
  <si>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</si>
  <si>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</si>
  <si>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</si>
  <si>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</si>
  <si>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</si>
  <si>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</si>
  <si>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</si>
  <si>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</si>
  <si>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</si>
  <si>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</si>
  <si>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</si>
  <si>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</si>
  <si>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</si>
  <si>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</si>
  <si>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</si>
  <si>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</si>
  <si>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</si>
  <si>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</si>
  <si>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</si>
  <si>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</si>
  <si>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</si>
  <si>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</si>
  <si>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</si>
  <si>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</si>
  <si>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</si>
  <si>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</si>
  <si>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</si>
  <si>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</si>
  <si>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</si>
  <si>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</si>
  <si>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</si>
  <si>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</si>
  <si>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</si>
  <si>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</si>
  <si>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</si>
  <si>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</si>
  <si>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</si>
  <si>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</si>
  <si>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</si>
  <si>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</si>
  <si>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</si>
  <si>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</si>
  <si>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</si>
  <si>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</si>
  <si>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</si>
  <si>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</si>
  <si>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</si>
  <si>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</si>
  <si>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</si>
  <si>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</si>
  <si>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</si>
  <si>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</si>
  <si>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</si>
  <si>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</si>
  <si>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</si>
  <si>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</si>
  <si>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</si>
  <si>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</si>
  <si>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</si>
  <si>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</si>
  <si>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</si>
  <si>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</si>
  <si>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</si>
  <si>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</si>
  <si>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</si>
  <si>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</si>
  <si>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</si>
  <si>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</si>
  <si>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</si>
  <si>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</si>
  <si>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</si>
  <si>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</si>
  <si>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</si>
  <si>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</si>
  <si>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</si>
  <si>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</si>
  <si>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</si>
  <si>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</si>
  <si>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</si>
  <si>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</si>
  <si>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</si>
  <si>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</si>
  <si>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</si>
  <si>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</si>
  <si>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</si>
  <si>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</si>
  <si>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</si>
  <si>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</si>
  <si>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</si>
  <si>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</si>
  <si>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</si>
  <si>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</si>
  <si>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</si>
  <si>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</si>
  <si>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</si>
  <si>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</si>
  <si>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</si>
  <si>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</si>
  <si>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</si>
  <si>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</si>
  <si>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</si>
  <si>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</si>
  <si>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</si>
  <si>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</si>
  <si>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</si>
  <si>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</si>
  <si>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</si>
  <si>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</si>
  <si>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</si>
  <si>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</si>
  <si>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</si>
  <si>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</si>
  <si>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</si>
  <si>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</si>
  <si>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</si>
  <si>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</si>
  <si>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</si>
  <si>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</si>
  <si>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</si>
  <si>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</si>
  <si>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</si>
  <si>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</si>
  <si>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</si>
  <si>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</si>
  <si>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</si>
  <si>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</si>
  <si>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</si>
  <si>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</si>
  <si>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</si>
  <si>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</si>
  <si>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</si>
  <si>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</si>
  <si>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</si>
  <si>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</si>
  <si>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</si>
  <si>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</si>
  <si>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</si>
  <si>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</si>
  <si>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</si>
  <si>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</si>
  <si>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</si>
  <si>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</si>
  <si>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</si>
  <si>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</si>
  <si>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</si>
  <si>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</si>
  <si>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</si>
  <si>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</si>
  <si>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</si>
  <si>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</si>
  <si>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</si>
  <si>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</si>
  <si>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</si>
  <si>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</si>
  <si>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</si>
  <si>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</si>
  <si>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</si>
  <si>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</si>
  <si>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</si>
  <si>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</si>
  <si>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</si>
  <si>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</si>
  <si>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</si>
  <si>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</si>
  <si>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</si>
  <si>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</si>
  <si>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</si>
  <si>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</si>
  <si>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</si>
  <si>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</si>
  <si>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</si>
  <si>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</si>
  <si>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</si>
  <si>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</si>
  <si>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</si>
  <si>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</si>
  <si>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</si>
  <si>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</si>
  <si>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</si>
  <si>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</si>
  <si>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</si>
  <si>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</si>
  <si>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</si>
  <si>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</si>
  <si>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</si>
  <si>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</si>
  <si>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</si>
  <si>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</si>
  <si>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</si>
  <si>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</si>
  <si>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</si>
  <si>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</si>
  <si>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</si>
  <si>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</si>
  <si>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</si>
  <si>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</si>
  <si>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</si>
  <si>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</si>
  <si>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</si>
  <si>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</si>
  <si>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</si>
  <si>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</si>
  <si>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</si>
  <si>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</si>
  <si>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</si>
  <si>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</si>
  <si>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</si>
  <si>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</si>
  <si>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</si>
  <si>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</si>
  <si>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</si>
  <si>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</si>
  <si>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</si>
  <si>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</si>
  <si>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</si>
  <si>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</si>
  <si>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</si>
  <si>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</si>
  <si>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</si>
  <si>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</si>
  <si>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</si>
  <si>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</si>
  <si>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</si>
  <si>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</si>
  <si>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</si>
  <si>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</si>
  <si>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</si>
  <si>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</si>
  <si>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</si>
  <si>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</si>
  <si>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</si>
  <si>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</si>
  <si>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</si>
  <si>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</si>
  <si>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</si>
  <si>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</si>
  <si>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</si>
  <si>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</si>
  <si>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</si>
  <si>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</si>
  <si>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</si>
  <si>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</si>
  <si>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</si>
  <si>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</si>
  <si>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</si>
  <si>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</si>
  <si>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</si>
  <si>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</si>
  <si>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</si>
  <si>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</si>
  <si>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</si>
  <si>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</si>
  <si>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</si>
  <si>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</si>
  <si>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</si>
  <si>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</si>
  <si>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</si>
  <si>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</si>
  <si>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</si>
  <si>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</si>
  <si>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</si>
  <si>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</si>
  <si>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</si>
  <si>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</si>
  <si>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</si>
  <si>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</si>
  <si>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</si>
  <si>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</si>
  <si>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</si>
  <si>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</si>
  <si>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</si>
  <si>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</si>
  <si>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</si>
  <si>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</si>
  <si>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</si>
  <si>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</si>
  <si>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</si>
  <si>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</si>
  <si>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</si>
  <si>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</si>
  <si>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</si>
  <si>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</si>
  <si>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</si>
  <si>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</si>
  <si>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</si>
  <si>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</si>
  <si>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</si>
  <si>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</si>
  <si>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</si>
  <si>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</si>
  <si>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</si>
  <si>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</si>
  <si>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</si>
  <si>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</si>
  <si>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</si>
  <si>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</si>
  <si>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</si>
  <si>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</si>
  <si>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</si>
  <si>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</si>
  <si>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</si>
  <si>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</si>
  <si>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</si>
  <si>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</si>
  <si>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</si>
  <si>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</si>
  <si>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</si>
  <si>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</si>
  <si>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</si>
  <si>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</si>
  <si>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</si>
  <si>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</si>
  <si>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</si>
  <si>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</si>
  <si>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</si>
  <si>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</si>
  <si>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</si>
  <si>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</si>
  <si>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</si>
  <si>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</si>
  <si>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</si>
  <si>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</si>
  <si>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</si>
  <si>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</si>
  <si>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</si>
  <si>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</si>
  <si>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</si>
  <si>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</si>
  <si>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</si>
  <si>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</si>
  <si>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</si>
  <si>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</si>
  <si>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</si>
  <si>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</si>
  <si>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</si>
  <si>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</si>
  <si>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</si>
  <si>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</si>
  <si>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</si>
  <si>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</si>
  <si>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</si>
  <si>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</si>
  <si>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</si>
  <si>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</si>
  <si>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</si>
  <si>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</si>
  <si>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</si>
  <si>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</si>
  <si>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</si>
  <si>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</si>
  <si>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</si>
  <si>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</si>
  <si>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</si>
  <si>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</si>
  <si>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</si>
  <si>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</si>
  <si>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</si>
  <si>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</si>
  <si>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</si>
  <si>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</si>
  <si>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</si>
  <si>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</si>
  <si>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</si>
  <si>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</si>
  <si>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</si>
  <si>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</si>
  <si>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</si>
  <si>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</si>
  <si>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</si>
  <si>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</si>
  <si>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</si>
  <si>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</si>
  <si>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</si>
  <si>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</si>
  <si>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</si>
  <si>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</si>
  <si>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</si>
  <si>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</si>
  <si>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</si>
  <si>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</si>
  <si>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</si>
  <si>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</si>
  <si>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</si>
  <si>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</si>
  <si>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</si>
  <si>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</si>
  <si>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</si>
  <si>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</si>
  <si>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</si>
  <si>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</si>
  <si>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</si>
  <si>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</si>
  <si>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</si>
  <si>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</si>
  <si>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</si>
  <si>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</si>
  <si>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</si>
  <si>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</si>
  <si>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</si>
  <si>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</si>
  <si>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</si>
  <si>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</si>
  <si>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</si>
  <si>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</si>
  <si>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</si>
  <si>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</si>
  <si>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</si>
  <si>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</si>
  <si>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</si>
  <si>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</si>
  <si>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</si>
  <si>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</si>
  <si>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</si>
  <si>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</si>
  <si>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</si>
  <si>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</si>
  <si>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</si>
  <si>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</si>
  <si>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</si>
  <si>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</si>
  <si>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</si>
  <si>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</si>
  <si>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</si>
  <si>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</si>
  <si>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</si>
  <si>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</si>
  <si>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</si>
  <si>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</si>
  <si>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</si>
  <si>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</si>
  <si>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</si>
  <si>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</si>
  <si>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</si>
  <si>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</si>
  <si>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</si>
  <si>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</si>
  <si>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</si>
  <si>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</si>
  <si>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</si>
  <si>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</si>
  <si>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</si>
  <si>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</si>
  <si>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</si>
  <si>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</si>
  <si>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</si>
  <si>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</si>
  <si>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</si>
  <si>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</si>
  <si>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</si>
  <si>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</si>
  <si>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</si>
  <si>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</si>
  <si>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</si>
  <si>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</si>
  <si>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</si>
  <si>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</si>
  <si>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</si>
  <si>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</si>
  <si>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</si>
  <si>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</si>
  <si>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</si>
  <si>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</si>
  <si>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</si>
  <si>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</si>
  <si>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</si>
  <si>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</si>
  <si>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</si>
  <si>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</si>
  <si>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</si>
  <si>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</si>
  <si>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</si>
  <si>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</si>
  <si>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</si>
  <si>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</si>
  <si>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</si>
  <si>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</si>
  <si>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</si>
  <si>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</si>
  <si>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</si>
  <si>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</si>
  <si>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</si>
  <si>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</si>
  <si>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</si>
  <si>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</si>
  <si>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</si>
  <si>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</si>
  <si>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</si>
  <si>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</si>
  <si>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</si>
  <si>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</si>
  <si>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</si>
  <si>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</si>
  <si>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</si>
  <si>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</si>
  <si>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</si>
  <si>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</si>
  <si>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</si>
  <si>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</si>
  <si>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</si>
  <si>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</si>
  <si>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</si>
  <si>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</si>
  <si>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</si>
  <si>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</si>
  <si>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</si>
  <si>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</si>
  <si>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</si>
  <si>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</si>
  <si>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</si>
  <si>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</si>
  <si>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</si>
  <si>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</si>
  <si>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</si>
  <si>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</si>
  <si>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</si>
  <si>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</si>
  <si>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</si>
  <si>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</si>
  <si>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</si>
  <si>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</si>
  <si>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</si>
  <si>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</si>
  <si>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</si>
  <si>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</si>
  <si>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</si>
  <si>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</si>
  <si>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</si>
  <si>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</si>
  <si>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</si>
  <si>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</si>
  <si>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</si>
  <si>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</si>
  <si>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</si>
  <si>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</si>
  <si>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</si>
  <si>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</si>
  <si>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</si>
  <si>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</si>
  <si>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</si>
  <si>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</si>
  <si>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</si>
  <si>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</si>
  <si>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</si>
  <si>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</si>
  <si>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</si>
  <si>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</si>
  <si>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</si>
  <si>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</si>
  <si>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</si>
  <si>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</si>
  <si>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</si>
  <si>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</si>
  <si>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</si>
  <si>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</si>
  <si>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</si>
  <si>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</si>
  <si>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</si>
  <si>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</si>
  <si>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</si>
  <si>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</si>
  <si>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</si>
  <si>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</si>
  <si>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</si>
  <si>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</si>
  <si>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</si>
  <si>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</si>
  <si>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</si>
  <si>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</si>
  <si>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</si>
  <si>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</si>
  <si>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</si>
  <si>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</si>
  <si>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</si>
  <si>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</si>
  <si>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</si>
  <si>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</si>
  <si>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</si>
  <si>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</si>
  <si>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</si>
  <si>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</si>
  <si>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</si>
  <si>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</si>
  <si>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</si>
  <si>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</si>
  <si>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</si>
  <si>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</si>
  <si>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</si>
  <si>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</si>
  <si>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</si>
  <si>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</si>
  <si>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</si>
  <si>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</si>
  <si>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</si>
  <si>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</si>
  <si>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</si>
  <si>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</si>
  <si>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</si>
  <si>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</si>
  <si>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</si>
  <si>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</si>
  <si>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</si>
  <si>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</si>
  <si>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</si>
  <si>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</si>
  <si>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</si>
  <si>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</si>
  <si>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</si>
  <si>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</si>
  <si>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</si>
  <si>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</si>
  <si>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</si>
  <si>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</si>
  <si>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</si>
  <si>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</si>
  <si>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</si>
  <si>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</si>
  <si>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</si>
  <si>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</si>
  <si>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</si>
  <si>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</si>
  <si>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</si>
  <si>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</si>
  <si>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</si>
  <si>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</si>
  <si>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</si>
  <si>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</si>
  <si>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</si>
  <si>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</si>
  <si>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</si>
  <si>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</si>
  <si>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</si>
  <si>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</si>
  <si>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</si>
  <si>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</si>
  <si>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</si>
  <si>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</si>
  <si>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</si>
  <si>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</si>
  <si>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</si>
  <si>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</si>
  <si>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</si>
  <si>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</si>
  <si>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</si>
  <si>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</si>
  <si>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</si>
  <si>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</si>
  <si>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</si>
  <si>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</si>
  <si>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</si>
  <si>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</si>
  <si>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</si>
  <si>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</si>
  <si>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</si>
  <si>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</si>
  <si>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</si>
  <si>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</si>
  <si>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</si>
  <si>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</si>
  <si>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</si>
  <si>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</si>
  <si>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</si>
  <si>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</si>
  <si>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</si>
  <si>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</si>
  <si>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</si>
  <si>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</si>
  <si>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</si>
  <si>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</si>
  <si>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</si>
  <si>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</si>
  <si>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</si>
  <si>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</si>
  <si>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</si>
  <si>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</si>
  <si>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</si>
  <si>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</si>
  <si>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</si>
  <si>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</si>
  <si>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</si>
  <si>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</si>
  <si>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</si>
  <si>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</si>
  <si>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</si>
  <si>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</si>
  <si>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</si>
  <si>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</si>
  <si>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</si>
  <si>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</si>
  <si>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</si>
  <si>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</si>
  <si>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</si>
  <si>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</si>
  <si>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</si>
  <si>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</si>
  <si>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</si>
  <si>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</si>
  <si>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</si>
  <si>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</si>
  <si>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</si>
  <si>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</si>
  <si>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</si>
  <si>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</si>
  <si>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</si>
  <si>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</si>
  <si>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</si>
  <si>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</si>
  <si>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</si>
  <si>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</si>
  <si>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</si>
  <si>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</si>
  <si>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</si>
  <si>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</si>
  <si>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</si>
  <si>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</si>
  <si>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</si>
  <si>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</si>
  <si>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</si>
  <si>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</si>
  <si>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</si>
  <si>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</si>
  <si>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</si>
  <si>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</si>
  <si>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</si>
  <si>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</si>
  <si>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</si>
  <si>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</si>
  <si>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</si>
  <si>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</si>
  <si>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</si>
  <si>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</si>
  <si>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</si>
  <si>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</si>
  <si>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</si>
  <si>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</si>
  <si>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</si>
  <si>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</si>
  <si>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</si>
  <si>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</si>
  <si>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</si>
  <si>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</si>
  <si>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</si>
  <si>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</si>
  <si>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</si>
  <si>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</si>
  <si>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</si>
  <si>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</si>
  <si>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</si>
  <si>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</si>
  <si>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</si>
  <si>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</si>
  <si>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</si>
  <si>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</si>
  <si>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</si>
  <si>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</si>
  <si>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</si>
  <si>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</si>
  <si>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</si>
  <si>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</si>
  <si>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</si>
  <si>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</si>
  <si>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</si>
  <si>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</si>
  <si>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</si>
  <si>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</si>
  <si>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</si>
  <si>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</si>
  <si>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</si>
  <si>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</si>
  <si>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</si>
  <si>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</si>
  <si>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</si>
  <si>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</si>
  <si>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</si>
  <si>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</si>
  <si>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</si>
  <si>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</si>
  <si>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</si>
  <si>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</si>
  <si>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</si>
  <si>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</si>
  <si>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</si>
  <si>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</si>
  <si>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</si>
  <si>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</si>
  <si>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</si>
  <si>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</si>
  <si>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</si>
  <si>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</si>
  <si>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</si>
  <si>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</si>
  <si>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</si>
  <si>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</si>
  <si>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</si>
  <si>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</si>
  <si>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</si>
  <si>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</si>
  <si>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</si>
  <si>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</si>
  <si>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</si>
  <si>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</si>
  <si>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</si>
  <si>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</si>
  <si>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</si>
  <si>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</si>
  <si>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</si>
  <si>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</si>
  <si>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</si>
  <si>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</si>
  <si>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</si>
  <si>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</si>
  <si>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</si>
  <si>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</si>
  <si>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</si>
  <si>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</si>
  <si>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</si>
  <si>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</si>
  <si>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</si>
  <si>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</si>
  <si>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</si>
  <si>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</si>
  <si>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</si>
  <si>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</si>
  <si>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</si>
  <si>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</si>
  <si>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</si>
  <si>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</si>
  <si>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</si>
  <si>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</si>
  <si>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</si>
  <si>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</si>
  <si>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</si>
  <si>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</si>
  <si>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</si>
  <si>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</si>
  <si>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</si>
  <si>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</si>
  <si>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</si>
  <si>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</si>
  <si>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</si>
  <si>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</si>
  <si>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</si>
  <si>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</si>
  <si>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</si>
  <si>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</si>
  <si>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</si>
  <si>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</si>
  <si>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</si>
  <si>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</si>
  <si>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</si>
  <si>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</si>
  <si>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</si>
  <si>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</si>
  <si>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</si>
  <si>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</si>
  <si>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</si>
  <si>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</si>
  <si>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</si>
  <si>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</si>
  <si>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</si>
  <si>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</si>
  <si>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</si>
  <si>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</si>
  <si>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</si>
  <si>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</si>
  <si>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</si>
  <si>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</si>
  <si>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</si>
  <si>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</si>
  <si>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</si>
  <si>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</si>
  <si>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</si>
  <si>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</si>
  <si>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</si>
  <si>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</si>
  <si>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</si>
  <si>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</si>
  <si>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</si>
  <si>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</si>
  <si>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</si>
  <si>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</si>
  <si>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</si>
  <si>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</si>
  <si>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</si>
  <si>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</si>
  <si>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</si>
  <si>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</si>
  <si>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</si>
  <si>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</si>
  <si>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</si>
  <si>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</si>
  <si>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</si>
  <si>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</si>
  <si>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</si>
  <si>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</si>
  <si>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</si>
  <si>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</si>
  <si>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</si>
  <si>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</si>
  <si>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</si>
  <si>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</si>
  <si>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</si>
  <si>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</si>
  <si>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</si>
  <si>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</si>
  <si>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</si>
  <si>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</si>
  <si>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</si>
  <si>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</si>
  <si>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</si>
  <si>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</si>
  <si>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</si>
  <si>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</si>
  <si>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</si>
  <si>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</si>
  <si>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</si>
  <si>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</si>
  <si>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</si>
  <si>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</si>
  <si>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</si>
  <si>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</si>
  <si>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</si>
  <si>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</si>
  <si>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</si>
  <si>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</si>
  <si>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</si>
  <si>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</si>
  <si>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</si>
  <si>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</si>
  <si>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</si>
  <si>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</si>
  <si>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</si>
  <si>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</si>
  <si>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</si>
  <si>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</si>
  <si>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</si>
  <si>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</si>
  <si>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</si>
  <si>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</si>
  <si>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</si>
  <si>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</si>
  <si>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</si>
  <si>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</si>
  <si>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</si>
  <si>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</si>
  <si>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</si>
  <si>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</si>
  <si>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</si>
  <si>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</si>
  <si>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</si>
  <si>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</si>
  <si>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</si>
  <si>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</si>
  <si>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</si>
  <si>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</si>
  <si>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</si>
  <si>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</si>
  <si>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</si>
  <si>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</si>
  <si>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</si>
  <si>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</si>
  <si>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</si>
  <si>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</si>
  <si>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</si>
  <si>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</si>
  <si>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</si>
  <si>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</si>
  <si>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</si>
  <si>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</si>
  <si>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</si>
  <si>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</si>
  <si>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</si>
  <si>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</si>
  <si>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</si>
  <si>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</si>
  <si>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</si>
  <si>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</si>
  <si>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</si>
  <si>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</si>
  <si>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</si>
  <si>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</si>
  <si>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</si>
  <si>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</si>
  <si>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</si>
  <si>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</si>
  <si>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</si>
  <si>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</si>
  <si>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</si>
  <si>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</si>
  <si>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</si>
  <si>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</si>
  <si>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</si>
  <si>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</si>
  <si>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</si>
  <si>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</si>
  <si>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</si>
  <si>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</si>
  <si>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</si>
  <si>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</si>
  <si>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</si>
  <si>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</si>
  <si>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</si>
  <si>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</si>
  <si>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</si>
  <si>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</si>
  <si>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</si>
  <si>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</si>
  <si>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</si>
  <si>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</si>
  <si>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</si>
  <si>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</si>
  <si>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</si>
  <si>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</si>
  <si>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</si>
  <si>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</si>
  <si>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</si>
  <si>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</si>
  <si>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</si>
  <si>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</si>
  <si>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</si>
  <si>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</si>
  <si>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</si>
  <si>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</si>
  <si>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</si>
  <si>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</si>
  <si>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</si>
  <si>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</si>
  <si>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</si>
  <si>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</si>
  <si>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</si>
  <si>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</si>
  <si>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</si>
  <si>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</si>
  <si>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</si>
  <si>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</si>
  <si>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</si>
  <si>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</si>
  <si>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</si>
  <si>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</si>
  <si>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</si>
  <si>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</si>
  <si>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</si>
  <si>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</si>
  <si>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</si>
  <si>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</si>
  <si>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</si>
  <si>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</si>
  <si>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</si>
  <si>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</si>
  <si>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</si>
  <si>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</si>
  <si>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</si>
  <si>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</si>
  <si>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</si>
  <si>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</si>
  <si>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</si>
  <si>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</si>
  <si>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</si>
  <si>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</si>
  <si>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</si>
  <si>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</si>
  <si>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</si>
  <si>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</si>
  <si>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</si>
  <si>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</si>
  <si>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</si>
  <si>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</si>
  <si>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</si>
  <si>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</si>
  <si>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</si>
  <si>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</si>
  <si>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</si>
  <si>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</si>
  <si>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</si>
  <si>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</si>
  <si>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</si>
  <si>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</si>
  <si>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</si>
  <si>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</si>
  <si>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</si>
  <si>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</si>
  <si>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</si>
  <si>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</si>
  <si>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</si>
  <si>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</si>
  <si>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</si>
  <si>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</si>
  <si>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</si>
  <si>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</si>
  <si>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</si>
  <si>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</si>
  <si>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</si>
  <si>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</si>
  <si>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</si>
  <si>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</si>
  <si>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</si>
  <si>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</si>
  <si>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</si>
  <si>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</si>
  <si>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</si>
  <si>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</si>
  <si>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</si>
  <si>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</si>
  <si>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</si>
  <si>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</si>
  <si>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</si>
  <si>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</si>
  <si>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</si>
  <si>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</si>
  <si>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</si>
  <si>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</si>
  <si>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</si>
  <si>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</si>
  <si>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</si>
  <si>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</si>
  <si>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</si>
  <si>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</si>
  <si>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</si>
  <si>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</si>
  <si>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</si>
  <si>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</si>
  <si>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</si>
  <si>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</si>
  <si>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</si>
  <si>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</si>
  <si>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</si>
  <si>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</si>
  <si>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</si>
  <si>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</si>
  <si>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</si>
  <si>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</si>
  <si>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</si>
  <si>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</si>
  <si>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</si>
  <si>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</si>
  <si>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</si>
  <si>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</si>
  <si>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</si>
  <si>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</si>
  <si>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</si>
  <si>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</si>
  <si>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</si>
  <si>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</si>
  <si>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</si>
  <si>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</si>
  <si>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</si>
  <si>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</si>
  <si>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</si>
  <si>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</si>
  <si>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</si>
  <si>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</si>
  <si>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</si>
  <si>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</si>
  <si>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</si>
  <si>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</si>
  <si>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</si>
  <si>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</si>
  <si>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</si>
  <si>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</si>
  <si>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</si>
  <si>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</si>
  <si>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</si>
  <si>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</si>
  <si>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</si>
  <si>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</si>
  <si>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</si>
  <si>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</si>
  <si>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</si>
  <si>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</si>
  <si>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</si>
  <si>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</si>
  <si>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</si>
  <si>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</si>
  <si>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</si>
  <si>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</si>
  <si>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</si>
  <si>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</si>
  <si>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</si>
  <si>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</si>
  <si>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</si>
  <si>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</si>
  <si>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</si>
  <si>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</si>
  <si>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</si>
  <si>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</si>
  <si>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</si>
  <si>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</si>
  <si>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</si>
  <si>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</si>
  <si>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</si>
  <si>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</si>
  <si>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</si>
  <si>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</si>
  <si>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</si>
  <si>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</si>
  <si>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</si>
  <si>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</si>
  <si>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</si>
  <si>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</si>
  <si>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</si>
  <si>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</si>
  <si>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</si>
  <si>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</si>
  <si>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</si>
  <si>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</si>
  <si>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</si>
  <si>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</si>
  <si>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</si>
  <si>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</si>
  <si>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</si>
  <si>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</si>
  <si>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</si>
  <si>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</si>
  <si>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</si>
  <si>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</si>
  <si>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</si>
  <si>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</si>
  <si>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</si>
  <si>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</si>
  <si>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</si>
  <si>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</si>
  <si>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</si>
  <si>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</si>
  <si>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</si>
  <si>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</si>
  <si>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</si>
  <si>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</si>
  <si>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</si>
  <si>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</si>
  <si>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</si>
  <si>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</si>
  <si>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</si>
  <si>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</si>
  <si>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</si>
  <si>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</si>
  <si>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</si>
  <si>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</si>
  <si>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</si>
  <si>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</si>
  <si>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</si>
  <si>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</si>
  <si>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</si>
  <si>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</si>
  <si>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</si>
  <si>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</si>
  <si>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</si>
  <si>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</si>
  <si>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</si>
  <si>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</si>
  <si>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</si>
  <si>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</si>
  <si>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</si>
  <si>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</si>
  <si>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</si>
  <si>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</si>
  <si>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</si>
  <si>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</si>
  <si>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</si>
  <si>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</si>
  <si>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</si>
  <si>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</si>
  <si>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</si>
  <si>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</si>
  <si>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</si>
  <si>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</si>
  <si>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</si>
  <si>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</si>
  <si>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</si>
  <si>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</si>
  <si>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</si>
  <si>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</si>
  <si>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</si>
  <si>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</si>
  <si>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</si>
  <si>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</si>
  <si>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</si>
  <si>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</si>
  <si>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</si>
  <si>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</si>
  <si>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</si>
  <si>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</si>
  <si>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</si>
  <si>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</si>
  <si>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</si>
  <si>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</si>
  <si>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</si>
  <si>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</si>
  <si>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</si>
  <si>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</si>
  <si>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</si>
  <si>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</si>
  <si>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</si>
  <si>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</si>
  <si>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</si>
  <si>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</si>
  <si>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</si>
  <si>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</si>
  <si>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</si>
  <si>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</si>
  <si>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</si>
  <si>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</si>
  <si>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</si>
  <si>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</si>
  <si>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</si>
  <si>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</si>
  <si>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</si>
  <si>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</si>
  <si>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</si>
  <si>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</si>
  <si>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</si>
  <si>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</si>
  <si>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</si>
  <si>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</si>
  <si>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</si>
  <si>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</si>
  <si>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</si>
  <si>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</si>
  <si>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</si>
  <si>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</si>
  <si>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</si>
  <si>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</si>
  <si>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</si>
  <si>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</si>
  <si>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</si>
  <si>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</si>
  <si>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</si>
  <si>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</si>
  <si>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</si>
  <si>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</si>
  <si>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</si>
  <si>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</si>
  <si>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</si>
  <si>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</si>
  <si>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</si>
  <si>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</si>
  <si>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</si>
  <si>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</si>
  <si>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</si>
  <si>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</si>
  <si>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</si>
  <si>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</si>
  <si>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</si>
  <si>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</si>
  <si>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</si>
  <si>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</si>
  <si>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</si>
  <si>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</si>
  <si>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</si>
  <si>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</si>
  <si>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</si>
  <si>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</si>
  <si>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</si>
  <si>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</si>
  <si>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</si>
  <si>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</si>
  <si>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</si>
  <si>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</si>
  <si>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</si>
  <si>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</si>
  <si>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</si>
  <si>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</si>
  <si>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</si>
  <si>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</si>
  <si>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</si>
  <si>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</si>
  <si>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</si>
  <si>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</si>
  <si>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</si>
  <si>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</si>
  <si>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</si>
  <si>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</si>
  <si>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</si>
  <si>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</si>
  <si>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</si>
  <si>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</si>
  <si>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</si>
  <si>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</si>
  <si>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</si>
  <si>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</si>
  <si>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</si>
  <si>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</si>
  <si>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</si>
  <si>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</si>
  <si>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</si>
  <si>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</si>
  <si>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</si>
  <si>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</si>
  <si>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</si>
  <si>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</si>
  <si>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</si>
  <si>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</si>
  <si>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</si>
  <si>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</si>
  <si>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</si>
  <si>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</si>
  <si>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</si>
  <si>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</si>
  <si>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</si>
  <si>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</si>
  <si>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</si>
  <si>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</si>
  <si>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</si>
  <si>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</si>
  <si>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</si>
  <si>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</si>
  <si>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</si>
  <si>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</si>
  <si>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</si>
  <si>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</si>
  <si>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</si>
  <si>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</si>
  <si>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</si>
  <si>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</si>
  <si>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</si>
  <si>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</si>
  <si>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</si>
  <si>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</si>
  <si>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</si>
  <si>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</si>
  <si>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</si>
  <si>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</si>
  <si>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</si>
  <si>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</si>
  <si>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</si>
  <si>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</si>
  <si>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</si>
  <si>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</si>
  <si>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</si>
  <si>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</si>
  <si>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</si>
  <si>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</si>
  <si>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</si>
  <si>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</si>
  <si>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</si>
  <si>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</si>
  <si>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</si>
  <si>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</si>
  <si>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</si>
  <si>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</si>
  <si>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</si>
  <si>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</si>
  <si>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</si>
  <si>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</si>
  <si>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</si>
  <si>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</si>
  <si>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</si>
  <si>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</si>
  <si>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</si>
  <si>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</si>
  <si>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</si>
  <si>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</si>
  <si>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</si>
  <si>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</si>
  <si>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</si>
  <si>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</si>
  <si>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</si>
  <si>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</si>
  <si>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</si>
  <si>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</si>
  <si>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</si>
  <si>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</si>
  <si>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</si>
  <si>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</si>
  <si>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</si>
  <si>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</si>
  <si>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</si>
  <si>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</si>
  <si>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</si>
  <si>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</si>
  <si>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</si>
  <si>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</si>
  <si>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</si>
  <si>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</si>
  <si>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</si>
  <si>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</si>
  <si>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</si>
  <si>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</si>
  <si>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</si>
  <si>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</si>
  <si>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</si>
  <si>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</si>
  <si>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</si>
  <si>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</si>
  <si>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</si>
  <si>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</si>
  <si>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</si>
  <si>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</si>
  <si>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</si>
  <si>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</si>
  <si>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</si>
  <si>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</si>
  <si>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</si>
  <si>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</si>
  <si>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</si>
  <si>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</si>
  <si>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</si>
  <si>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</si>
  <si>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</si>
  <si>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</si>
  <si>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</si>
  <si>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</si>
  <si>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</si>
  <si>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</si>
  <si>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</si>
  <si>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</si>
  <si>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</si>
  <si>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</si>
  <si>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</si>
  <si>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</si>
  <si>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</si>
  <si>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</si>
  <si>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</si>
  <si>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</si>
  <si>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</si>
  <si>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</si>
  <si>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</si>
  <si>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</si>
  <si>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</si>
  <si>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</si>
  <si>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</si>
  <si>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</si>
  <si>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</si>
  <si>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</si>
  <si>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</si>
  <si>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</si>
  <si>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</si>
  <si>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</si>
  <si>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</si>
  <si>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</si>
  <si>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</si>
  <si>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</si>
  <si>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</si>
  <si>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</si>
  <si>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</si>
  <si>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</si>
  <si>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</si>
  <si>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</si>
  <si>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</si>
  <si>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</si>
  <si>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</si>
  <si>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</si>
  <si>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</si>
  <si>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</si>
  <si>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</si>
  <si>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</si>
  <si>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</si>
  <si>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</si>
  <si>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</si>
  <si>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</si>
  <si>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</si>
  <si>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</si>
  <si>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</si>
  <si>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</si>
  <si>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</si>
  <si>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</si>
  <si>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</si>
  <si>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</si>
  <si>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</si>
  <si>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</si>
  <si>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</si>
  <si>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</si>
  <si>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</si>
  <si>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</si>
  <si>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</si>
  <si>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</si>
  <si>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</si>
  <si>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</si>
  <si>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</si>
  <si>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</si>
  <si>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</si>
  <si>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</si>
  <si>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</si>
  <si>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</si>
  <si>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</si>
  <si>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</si>
  <si>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</si>
  <si>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</si>
  <si>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</si>
  <si>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</si>
  <si>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</si>
  <si>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</si>
  <si>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</si>
  <si>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</si>
  <si>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</si>
  <si>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</si>
  <si>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</si>
  <si>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</si>
  <si>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</si>
  <si>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</si>
  <si>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</si>
  <si>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</si>
  <si>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</si>
  <si>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</si>
  <si>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</si>
  <si>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</si>
  <si>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</si>
  <si>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</si>
  <si>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</si>
  <si>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</si>
  <si>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</si>
  <si>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</si>
  <si>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</si>
  <si>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</si>
  <si>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</si>
  <si>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</si>
  <si>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</si>
  <si>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</si>
  <si>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</si>
  <si>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</si>
  <si>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</si>
  <si>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</si>
  <si>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</si>
  <si>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</si>
  <si>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</si>
  <si>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</si>
  <si>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</si>
  <si>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</si>
  <si>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</si>
  <si>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</si>
  <si>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</si>
  <si>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</si>
  <si>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</si>
  <si>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</si>
  <si>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</si>
  <si>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</si>
  <si>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</si>
  <si>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</si>
  <si>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</si>
  <si>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</si>
  <si>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</si>
  <si>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</si>
  <si>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</si>
  <si>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</si>
  <si>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</si>
  <si>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</si>
  <si>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</si>
  <si>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</si>
  <si>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</si>
  <si>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</si>
  <si>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</si>
  <si>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</si>
  <si>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</si>
  <si>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</si>
  <si>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</si>
  <si>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</si>
  <si>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</si>
  <si>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</si>
  <si>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</si>
  <si>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</si>
  <si>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</si>
  <si>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</si>
  <si>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</si>
  <si>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</si>
  <si>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</si>
  <si>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</si>
  <si>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</si>
  <si>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</si>
  <si>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</si>
  <si>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</si>
  <si>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</si>
  <si>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</si>
  <si>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</si>
  <si>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</si>
  <si>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</si>
  <si>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</si>
  <si>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</si>
  <si>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</si>
  <si>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</si>
  <si>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</si>
  <si>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</si>
  <si>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</si>
  <si>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</si>
  <si>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</si>
  <si>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</si>
  <si>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</si>
  <si>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</si>
  <si>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</si>
  <si>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</si>
  <si>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</si>
  <si>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</si>
  <si>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</si>
  <si>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</si>
  <si>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</si>
  <si>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</si>
  <si>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</si>
  <si>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</si>
  <si>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</si>
  <si>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</si>
  <si>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</si>
  <si>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</si>
  <si>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</si>
  <si>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</si>
  <si>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</si>
  <si>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</si>
  <si>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</si>
  <si>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</si>
  <si>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</si>
  <si>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</si>
  <si>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</si>
  <si>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</si>
  <si>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</si>
  <si>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</si>
  <si>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</si>
  <si>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</si>
  <si>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</si>
  <si>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</si>
  <si>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</si>
  <si>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</si>
  <si>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</si>
  <si>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</si>
  <si>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</si>
  <si>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</si>
  <si>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</si>
  <si>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</si>
  <si>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</si>
  <si>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</si>
  <si>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</si>
  <si>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</si>
  <si>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</si>
  <si>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</si>
  <si>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</si>
  <si>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</si>
  <si>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</si>
  <si>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</si>
  <si>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</si>
  <si>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</si>
  <si>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</si>
  <si>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</si>
  <si>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</si>
  <si>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</si>
  <si>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</si>
  <si>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</si>
  <si>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</si>
  <si>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</si>
  <si>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</si>
  <si>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</si>
  <si>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</si>
  <si>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</si>
  <si>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</si>
  <si>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</si>
  <si>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</si>
  <si>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</si>
  <si>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</si>
  <si>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</si>
  <si>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</si>
  <si>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</si>
  <si>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</si>
  <si>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</si>
  <si>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</si>
  <si>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</si>
  <si>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</si>
  <si>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</si>
  <si>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</si>
  <si>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</si>
  <si>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</si>
  <si>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</si>
  <si>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</si>
  <si>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</si>
  <si>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</si>
  <si>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</si>
  <si>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</si>
  <si>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</si>
  <si>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</si>
  <si>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</si>
  <si>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</si>
  <si>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</si>
  <si>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</si>
  <si>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</si>
  <si>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</si>
  <si>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</si>
  <si>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</si>
  <si>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</si>
  <si>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</si>
  <si>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</si>
  <si>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</si>
  <si>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</si>
  <si>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</si>
  <si>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</si>
  <si>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</si>
  <si>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</si>
  <si>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</si>
  <si>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</si>
  <si>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</si>
  <si>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</si>
  <si>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</si>
  <si>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</si>
  <si>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</si>
  <si>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</si>
  <si>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</si>
  <si>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</si>
  <si>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</si>
  <si>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</si>
  <si>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</si>
  <si>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</si>
  <si>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</si>
  <si>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</si>
  <si>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</si>
  <si>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</si>
  <si>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</si>
  <si>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</si>
  <si>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</si>
  <si>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</si>
  <si>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</si>
  <si>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</si>
  <si>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</si>
  <si>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</si>
  <si>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</si>
  <si>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</si>
  <si>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</si>
  <si>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</si>
  <si>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</si>
  <si>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</si>
  <si>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</si>
  <si>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</si>
  <si>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</si>
  <si>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</si>
  <si>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</si>
  <si>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</si>
  <si>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</si>
  <si>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</si>
  <si>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</si>
  <si>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</si>
  <si>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</si>
  <si>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</si>
  <si>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</si>
  <si>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</si>
  <si>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</si>
  <si>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</si>
  <si>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</si>
  <si>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</si>
  <si>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</si>
  <si>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</si>
  <si>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</si>
  <si>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</si>
  <si>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</si>
  <si>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</si>
  <si>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</si>
  <si>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</si>
  <si>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</si>
  <si>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</si>
  <si>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</si>
  <si>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</si>
  <si>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</si>
  <si>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</si>
  <si>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</si>
  <si>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</si>
  <si>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</si>
  <si>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</si>
  <si>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</si>
  <si>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</si>
  <si>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</si>
  <si>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</si>
  <si>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</si>
  <si>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</si>
  <si>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</si>
  <si>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</si>
  <si>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</si>
  <si>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</si>
  <si>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</si>
  <si>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</si>
  <si>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</si>
  <si>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</si>
  <si>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</si>
  <si>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</si>
  <si>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</si>
  <si>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</si>
  <si>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</si>
  <si>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</si>
  <si>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</si>
  <si>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</si>
  <si>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</si>
  <si>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</si>
  <si>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</si>
  <si>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</si>
  <si>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</si>
  <si>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</si>
  <si>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</si>
  <si>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</si>
  <si>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</si>
  <si>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</si>
  <si>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</si>
  <si>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</si>
  <si>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</si>
  <si>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</si>
  <si>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</si>
  <si>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</si>
  <si>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</si>
  <si>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</si>
  <si>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</si>
  <si>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</si>
  <si>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</si>
  <si>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</si>
  <si>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</si>
  <si>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</si>
  <si>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</si>
  <si>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</si>
  <si>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</si>
  <si>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</si>
  <si>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</si>
  <si>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</si>
  <si>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</si>
  <si>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</si>
  <si>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</si>
  <si>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</si>
  <si>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</si>
  <si>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</si>
  <si>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</si>
  <si>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</si>
  <si>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</si>
  <si>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</si>
  <si>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</si>
  <si>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</si>
  <si>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</si>
  <si>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</si>
  <si>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</si>
  <si>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</si>
  <si>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</si>
  <si>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</si>
  <si>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</si>
  <si>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</si>
  <si>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</si>
  <si>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</si>
  <si>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</si>
  <si>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</si>
  <si>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</si>
  <si>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</si>
  <si>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</si>
  <si>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</si>
  <si>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</si>
  <si>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</si>
  <si>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</si>
  <si>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</si>
  <si>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</si>
  <si>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</si>
  <si>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</si>
  <si>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</si>
  <si>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</si>
  <si>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</si>
  <si>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</si>
  <si>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</si>
  <si>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</si>
  <si>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</si>
  <si>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</si>
  <si>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</si>
  <si>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</si>
  <si>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</si>
  <si>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</si>
  <si>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</si>
  <si>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</si>
  <si>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</si>
  <si>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</si>
  <si>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</si>
  <si>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</si>
  <si>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</si>
  <si>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</si>
  <si>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</si>
  <si>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</si>
  <si>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</si>
  <si>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</si>
  <si>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</si>
  <si>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</si>
  <si>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</si>
  <si>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</si>
  <si>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</si>
  <si>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</si>
  <si>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</si>
  <si>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</si>
  <si>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</si>
  <si>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</si>
  <si>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</si>
  <si>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</si>
  <si>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</si>
  <si>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</si>
  <si>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</si>
  <si>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</si>
  <si>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</si>
  <si>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</si>
  <si>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</si>
  <si>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</si>
  <si>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</si>
  <si>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</si>
  <si>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</si>
  <si>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</si>
  <si>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</si>
  <si>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</si>
  <si>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</si>
  <si>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</si>
  <si>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</si>
  <si>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</si>
  <si>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</si>
  <si>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</si>
  <si>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</si>
  <si>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</si>
  <si>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</si>
  <si>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</si>
  <si>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</si>
  <si>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</si>
  <si>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</si>
  <si>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</si>
  <si>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</si>
  <si>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</si>
  <si>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</si>
  <si>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</si>
  <si>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</si>
  <si>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</si>
  <si>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</si>
  <si>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</si>
  <si>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</si>
  <si>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</si>
  <si>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</si>
  <si>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</si>
  <si>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</si>
  <si>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</si>
  <si>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</si>
  <si>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</si>
  <si>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</si>
  <si>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</si>
  <si>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</si>
  <si>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</si>
  <si>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</si>
  <si>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</si>
  <si>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</si>
  <si>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</si>
  <si>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</si>
  <si>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</si>
  <si>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</si>
  <si>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</si>
  <si>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</si>
  <si>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</si>
  <si>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</si>
  <si>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</si>
  <si>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</si>
  <si>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</si>
  <si>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</si>
  <si>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</si>
  <si>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</si>
  <si>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</si>
  <si>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</si>
  <si>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</si>
  <si>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</si>
  <si>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</si>
  <si>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</si>
  <si>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</si>
  <si>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</si>
  <si>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</si>
  <si>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</si>
  <si>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</si>
  <si>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</si>
  <si>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</si>
  <si>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</si>
  <si>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</si>
  <si>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</si>
  <si>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</si>
  <si>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</si>
  <si>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</si>
  <si>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</si>
  <si>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</si>
  <si>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</si>
  <si>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</si>
  <si>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</si>
  <si>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</si>
  <si>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</si>
  <si>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</si>
  <si>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</si>
  <si>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</si>
  <si>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</si>
  <si>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</si>
  <si>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</si>
  <si>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</si>
  <si>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</si>
  <si>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</si>
  <si>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</si>
  <si>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</si>
  <si>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</si>
  <si>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</si>
  <si>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</si>
  <si>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</si>
  <si>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</si>
  <si>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</si>
  <si>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</si>
  <si>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</si>
  <si>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</si>
  <si>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</si>
  <si>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</si>
  <si>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</si>
  <si>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</si>
  <si>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</si>
  <si>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</si>
  <si>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</si>
  <si>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</si>
  <si>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</si>
  <si>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</si>
  <si>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</si>
  <si>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</si>
  <si>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</si>
  <si>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</si>
  <si>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</si>
  <si>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</si>
  <si>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</si>
  <si>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</si>
  <si>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</si>
  <si>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</si>
  <si>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</si>
  <si>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</si>
  <si>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</si>
  <si>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</si>
  <si>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</si>
  <si>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</si>
  <si>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</si>
  <si>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</si>
  <si>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</si>
  <si>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</si>
  <si>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</si>
  <si>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</si>
  <si>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</si>
  <si>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</si>
  <si>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</si>
  <si>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</si>
  <si>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</si>
  <si>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</si>
  <si>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</si>
  <si>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</si>
  <si>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</si>
  <si>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</si>
  <si>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</si>
  <si>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</si>
  <si>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</si>
  <si>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</si>
  <si>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</si>
  <si>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</si>
  <si>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</si>
  <si>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</si>
  <si>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</si>
  <si>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</si>
  <si>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</si>
  <si>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</si>
  <si>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</si>
  <si>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</si>
  <si>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</si>
  <si>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</si>
  <si>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</si>
  <si>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</si>
  <si>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</si>
  <si>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</si>
  <si>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</si>
  <si>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</si>
  <si>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</si>
  <si>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</si>
  <si>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</si>
  <si>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</si>
  <si>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</si>
  <si>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</si>
  <si>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</si>
  <si>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</si>
  <si>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</si>
  <si>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</si>
  <si>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</si>
  <si>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</si>
  <si>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</si>
  <si>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</si>
  <si>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</si>
  <si>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</si>
  <si>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</si>
  <si>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</si>
  <si>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</si>
  <si>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</si>
  <si>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</si>
  <si>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</si>
  <si>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</si>
  <si>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</si>
  <si>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</si>
  <si>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</si>
  <si>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</si>
  <si>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</si>
  <si>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</si>
  <si>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</si>
  <si>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</si>
  <si>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</si>
  <si>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</si>
  <si>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</si>
  <si>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</si>
  <si>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</si>
  <si>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</si>
  <si>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</si>
  <si>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</si>
  <si>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</si>
  <si>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</si>
  <si>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</si>
  <si>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</si>
  <si>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</si>
  <si>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</si>
  <si>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</si>
  <si>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</si>
  <si>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</si>
  <si>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</si>
  <si>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</si>
  <si>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</si>
  <si>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</si>
  <si>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</si>
  <si>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</si>
  <si>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</si>
  <si>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</si>
  <si>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</si>
  <si>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</si>
  <si>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</si>
  <si>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</si>
  <si>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</si>
  <si>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</si>
  <si>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</si>
  <si>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</si>
  <si>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</si>
  <si>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</si>
  <si>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</si>
  <si>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</si>
  <si>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</si>
  <si>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</si>
  <si>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</si>
  <si>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</si>
  <si>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</si>
  <si>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</si>
  <si>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</si>
  <si>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</si>
  <si>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</si>
  <si>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</si>
  <si>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</si>
  <si>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</si>
  <si>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</si>
  <si>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</si>
  <si>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</si>
  <si>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</si>
  <si>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</si>
  <si>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</si>
  <si>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</si>
  <si>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</si>
  <si>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</si>
  <si>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</si>
  <si>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</si>
  <si>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</si>
  <si>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</si>
  <si>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</si>
  <si>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</si>
  <si>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</si>
  <si>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</si>
  <si>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</si>
  <si>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</si>
  <si>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</si>
  <si>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</si>
  <si>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</si>
  <si>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</si>
  <si>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</si>
  <si>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</si>
  <si>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</si>
  <si>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</si>
  <si>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</si>
  <si>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</si>
  <si>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</si>
  <si>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</si>
  <si>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</si>
  <si>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</si>
  <si>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</si>
  <si>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</si>
  <si>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</si>
  <si>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</si>
  <si>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</si>
  <si>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</si>
  <si>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</si>
  <si>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</si>
  <si>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</si>
  <si>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</si>
  <si>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</si>
  <si>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</si>
  <si>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</si>
  <si>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</si>
  <si>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</si>
  <si>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</si>
  <si>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</si>
  <si>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</si>
  <si>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</si>
  <si>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</si>
  <si>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</si>
  <si>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</si>
  <si>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</si>
  <si>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</si>
  <si>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</si>
  <si>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</si>
  <si>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</si>
  <si>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</si>
  <si>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</si>
  <si>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</si>
  <si>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</si>
  <si>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</si>
  <si>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</si>
  <si>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</si>
  <si>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</si>
  <si>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</si>
  <si>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</si>
  <si>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</si>
  <si>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</si>
  <si>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</si>
  <si>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</si>
  <si>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</si>
  <si>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</si>
  <si>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</si>
  <si>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</si>
  <si>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</si>
  <si>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</si>
  <si>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</si>
  <si>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</si>
  <si>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</si>
  <si>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</si>
  <si>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</si>
  <si>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</si>
  <si>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</si>
  <si>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</si>
  <si>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</si>
  <si>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</si>
  <si>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</si>
  <si>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</si>
  <si>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</si>
  <si>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</si>
  <si>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</si>
  <si>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</si>
  <si>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</si>
  <si>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</si>
  <si>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</si>
  <si>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</si>
  <si>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</si>
  <si>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</si>
  <si>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</si>
  <si>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</si>
  <si>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</si>
  <si>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</si>
  <si>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</si>
  <si>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</si>
  <si>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</si>
  <si>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</si>
  <si>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</si>
  <si>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</si>
  <si>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</si>
  <si>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</si>
  <si>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</si>
  <si>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</si>
  <si>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</si>
  <si>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</si>
  <si>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</si>
  <si>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</si>
  <si>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</si>
  <si>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</si>
  <si>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</si>
  <si>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</si>
  <si>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</si>
  <si>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</si>
  <si>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</si>
  <si>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</si>
  <si>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</si>
  <si>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</si>
  <si>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</si>
  <si>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</si>
  <si>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</si>
  <si>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</si>
  <si>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</si>
  <si>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</si>
  <si>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</si>
  <si>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</si>
  <si>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</si>
  <si>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</si>
  <si>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</si>
  <si>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</si>
  <si>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</si>
  <si>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</si>
  <si>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</si>
  <si>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</si>
  <si>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</si>
  <si>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</si>
  <si>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</si>
  <si>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</si>
  <si>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</si>
  <si>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</si>
  <si>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</si>
  <si>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</si>
  <si>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</si>
  <si>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</si>
  <si>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</si>
  <si>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</si>
  <si>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</si>
  <si>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</si>
  <si>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</si>
  <si>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</si>
  <si>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</si>
  <si>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</si>
  <si>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</si>
  <si>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</si>
  <si>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</si>
  <si>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</si>
  <si>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</si>
  <si>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</si>
  <si>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</si>
  <si>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</si>
  <si>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</si>
  <si>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</si>
  <si>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</si>
  <si>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</si>
  <si>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</si>
  <si>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</si>
  <si>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</si>
  <si>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</si>
  <si>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</si>
  <si>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</si>
  <si>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</si>
  <si>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</si>
  <si>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</si>
  <si>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</si>
  <si>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</si>
  <si>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</si>
  <si>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</si>
  <si>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</si>
  <si>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</si>
  <si>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</si>
  <si>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</si>
  <si>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</si>
  <si>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</si>
  <si>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</si>
  <si>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</si>
  <si>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</si>
  <si>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</si>
  <si>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</si>
  <si>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</si>
  <si>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</si>
  <si>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</si>
  <si>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</si>
  <si>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</si>
  <si>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</si>
  <si>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</si>
  <si>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</si>
  <si>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</si>
  <si>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</si>
  <si>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</si>
  <si>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</si>
  <si>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</si>
  <si>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</si>
  <si>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</si>
  <si>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</si>
  <si>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</si>
  <si>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</si>
  <si>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</si>
  <si>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</si>
  <si>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</si>
  <si>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</si>
  <si>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</si>
  <si>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</si>
  <si>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</si>
  <si>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</si>
  <si>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</si>
  <si>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</si>
  <si>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</si>
  <si>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</si>
  <si>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</si>
  <si>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</si>
  <si>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</si>
  <si>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</si>
  <si>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</si>
  <si>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</si>
  <si>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</si>
  <si>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</si>
  <si>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</si>
  <si>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</si>
  <si>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</si>
  <si>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</si>
  <si>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</si>
  <si>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</si>
  <si>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</si>
  <si>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</si>
  <si>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</si>
  <si>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</si>
  <si>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</si>
  <si>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</si>
  <si>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</si>
  <si>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</si>
  <si>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</si>
  <si>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</si>
  <si>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</si>
  <si>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</si>
  <si>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</si>
  <si>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</si>
  <si>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</si>
  <si>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</si>
  <si>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</si>
  <si>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</si>
  <si>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</si>
  <si>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</si>
  <si>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</si>
  <si>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</si>
  <si>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</si>
  <si>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</si>
  <si>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</si>
  <si>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</si>
  <si>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</si>
  <si>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</si>
  <si>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</si>
  <si>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</si>
  <si>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</si>
  <si>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</si>
  <si>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</si>
  <si>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</si>
  <si>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</si>
  <si>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</si>
  <si>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</si>
  <si>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</si>
  <si>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</si>
  <si>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</si>
  <si>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</si>
  <si>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</si>
  <si>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</si>
  <si>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</si>
  <si>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</si>
  <si>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</si>
  <si>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</si>
  <si>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</si>
  <si>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</si>
  <si>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</si>
  <si>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</si>
  <si>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</si>
  <si>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</si>
  <si>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</si>
  <si>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</si>
  <si>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</si>
  <si>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</si>
  <si>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</si>
  <si>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</si>
  <si>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</si>
  <si>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</si>
  <si>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</si>
  <si>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</si>
  <si>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</si>
  <si>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</si>
  <si>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</si>
  <si>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</si>
  <si>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</si>
  <si>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</si>
  <si>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</si>
  <si>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</si>
  <si>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</si>
  <si>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</si>
  <si>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</si>
  <si>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</si>
  <si>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</si>
  <si>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</si>
  <si>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</si>
  <si>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</si>
  <si>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</si>
  <si>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</si>
  <si>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</si>
  <si>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</si>
  <si>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</si>
  <si>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</si>
  <si>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</si>
  <si>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</si>
  <si>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</si>
  <si>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</si>
  <si>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</si>
  <si>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</si>
  <si>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</si>
  <si>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</si>
  <si>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</si>
  <si>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</si>
  <si>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</si>
  <si>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</si>
  <si>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</si>
  <si>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</si>
  <si>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</si>
  <si>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</si>
  <si>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</si>
  <si>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</si>
  <si>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</si>
  <si>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</si>
  <si>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</si>
  <si>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</si>
  <si>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</si>
  <si>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</si>
  <si>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</si>
  <si>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</si>
  <si>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</si>
  <si>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</si>
  <si>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</si>
  <si>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</si>
  <si>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</si>
  <si>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</si>
  <si>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</si>
  <si>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</si>
  <si>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</si>
  <si>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</si>
  <si>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</si>
  <si>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</si>
  <si>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</si>
  <si>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</si>
  <si>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</si>
  <si>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</si>
  <si>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</si>
  <si>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</si>
  <si>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</si>
  <si>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</si>
  <si>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</si>
  <si>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</si>
  <si>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</si>
  <si>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</si>
  <si>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</si>
  <si>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</si>
  <si>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</si>
  <si>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</si>
  <si>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</si>
  <si>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</si>
  <si>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</si>
  <si>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</si>
  <si>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</si>
  <si>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</si>
  <si>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</si>
  <si>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</si>
  <si>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</si>
  <si>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</si>
  <si>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</si>
  <si>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</si>
  <si>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</si>
  <si>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</si>
  <si>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</si>
  <si>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</si>
  <si>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</si>
  <si>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</si>
  <si>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</si>
  <si>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</si>
  <si>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</si>
  <si>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</si>
  <si>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</si>
  <si>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</si>
  <si>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</si>
  <si>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</si>
  <si>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</si>
  <si>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</si>
  <si>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</si>
  <si>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</si>
  <si>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</si>
  <si>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</si>
  <si>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</si>
  <si>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</si>
  <si>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</si>
  <si>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</si>
  <si>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</si>
  <si>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</si>
  <si>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</si>
  <si>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</si>
  <si>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</si>
  <si>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</si>
  <si>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</si>
  <si>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</si>
  <si>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</si>
  <si>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</si>
  <si>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</si>
  <si>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</si>
  <si>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</si>
  <si>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</si>
  <si>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</si>
  <si>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</si>
  <si>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</si>
  <si>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</si>
  <si>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</si>
  <si>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</si>
  <si>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</si>
  <si>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</si>
  <si>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</si>
  <si>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</si>
  <si>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</si>
  <si>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</si>
  <si>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</si>
  <si>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</si>
  <si>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</si>
  <si>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</si>
  <si>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</si>
  <si>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</si>
  <si>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</si>
  <si>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</si>
  <si>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</si>
  <si>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</si>
  <si>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</si>
  <si>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</si>
  <si>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</si>
  <si>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</si>
  <si>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</si>
  <si>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</si>
  <si>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</si>
  <si>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</si>
  <si>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</si>
  <si>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</si>
  <si>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</si>
  <si>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</si>
  <si>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</si>
  <si>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</si>
  <si>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</si>
  <si>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</si>
  <si>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</si>
  <si>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</si>
  <si>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</si>
  <si>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</si>
  <si>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</si>
  <si>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</si>
  <si>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</si>
  <si>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</si>
  <si>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</si>
  <si>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</si>
  <si>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</si>
  <si>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</si>
  <si>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</si>
  <si>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</si>
  <si>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</si>
  <si>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</si>
  <si>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</si>
  <si>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</si>
  <si>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</si>
  <si>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</si>
  <si>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</si>
  <si>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</si>
  <si>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</si>
  <si>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</si>
  <si>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</si>
  <si>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</si>
  <si>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</si>
  <si>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</si>
  <si>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</si>
  <si>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</si>
  <si>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</si>
  <si>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</si>
  <si>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</si>
  <si>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</si>
  <si>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</si>
  <si>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</si>
  <si>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</si>
  <si>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</si>
  <si>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</si>
  <si>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</si>
  <si>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</si>
  <si>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</si>
  <si>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</si>
  <si>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</si>
  <si>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</si>
  <si>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</si>
  <si>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</si>
  <si>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</si>
  <si>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</si>
  <si>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</si>
  <si>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</si>
  <si>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</si>
  <si>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</si>
  <si>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</si>
  <si>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</si>
  <si>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</si>
  <si>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</si>
  <si>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</si>
  <si>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</si>
  <si>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</si>
  <si>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</si>
  <si>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</si>
  <si>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</si>
  <si>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</si>
  <si>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</si>
  <si>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</si>
  <si>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</si>
  <si>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</si>
  <si>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</si>
  <si>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</si>
  <si>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</si>
  <si>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</si>
  <si>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</si>
  <si>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</si>
  <si>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</si>
  <si>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</si>
  <si>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</si>
  <si>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</si>
  <si>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</si>
  <si>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</si>
  <si>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</si>
  <si>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</si>
  <si>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</si>
  <si>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</si>
  <si>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</si>
  <si>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</si>
  <si>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</si>
  <si>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</si>
  <si>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</si>
  <si>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</si>
  <si>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</si>
  <si>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</si>
  <si>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</si>
  <si>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</si>
  <si>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</si>
  <si>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</si>
  <si>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</si>
  <si>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</si>
  <si>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</si>
  <si>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</si>
  <si>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</si>
  <si>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</si>
  <si>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</si>
  <si>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</si>
  <si>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</si>
  <si>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</si>
  <si>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</si>
  <si>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</si>
  <si>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</si>
  <si>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</si>
  <si>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</si>
  <si>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</si>
  <si>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</si>
  <si>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</si>
  <si>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</si>
  <si>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</si>
  <si>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</si>
  <si>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</si>
  <si>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</si>
  <si>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</si>
  <si>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</si>
  <si>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</si>
  <si>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</si>
  <si>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</si>
  <si>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</si>
  <si>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</si>
  <si>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</si>
  <si>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</si>
  <si>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</si>
  <si>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</si>
  <si>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</si>
  <si>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</si>
  <si>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</si>
  <si>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</si>
  <si>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</si>
  <si>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</si>
  <si>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</si>
  <si>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</si>
  <si>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</si>
  <si>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</si>
  <si>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</si>
  <si>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</si>
  <si>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</si>
  <si>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</si>
  <si>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</si>
  <si>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</si>
  <si>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</si>
  <si>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</si>
  <si>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</si>
  <si>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</si>
  <si>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</si>
  <si>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</si>
  <si>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</si>
  <si>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</si>
  <si>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</si>
  <si>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</si>
  <si>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</si>
  <si>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</si>
  <si>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</si>
  <si>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</si>
  <si>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</si>
  <si>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</si>
  <si>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</si>
  <si>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</si>
  <si>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</si>
  <si>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</si>
  <si>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</si>
  <si>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</si>
  <si>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</si>
  <si>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</si>
  <si>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</si>
  <si>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</si>
  <si>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</si>
  <si>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</si>
  <si>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</si>
  <si>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</si>
  <si>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</si>
  <si>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</si>
  <si>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</si>
  <si>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</si>
  <si>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</si>
  <si>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</si>
  <si>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</si>
  <si>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</si>
  <si>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</si>
  <si>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</si>
  <si>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</si>
  <si>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</si>
  <si>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</si>
  <si>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</si>
  <si>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</si>
  <si>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</si>
  <si>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</si>
  <si>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</si>
  <si>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</si>
  <si>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</si>
  <si>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</si>
  <si>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</si>
  <si>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</si>
  <si>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</si>
  <si>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</si>
  <si>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</si>
  <si>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</si>
  <si>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</si>
  <si>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</si>
  <si>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</si>
  <si>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</si>
  <si>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</si>
  <si>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</si>
  <si>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</si>
  <si>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</si>
  <si>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</si>
  <si>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</si>
  <si>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</si>
  <si>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</si>
  <si>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</si>
  <si>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</si>
  <si>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</si>
  <si>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</si>
  <si>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</si>
  <si>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</si>
  <si>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</si>
  <si>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</si>
  <si>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</si>
  <si>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</si>
  <si>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</si>
  <si>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</si>
  <si>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</si>
  <si>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</si>
  <si>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</si>
  <si>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</si>
  <si>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</si>
  <si>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</si>
  <si>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</si>
  <si>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</si>
  <si>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</si>
  <si>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</si>
  <si>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</si>
  <si>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</si>
  <si>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</si>
  <si>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</si>
  <si>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</si>
  <si>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</si>
  <si>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</si>
  <si>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</si>
  <si>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</si>
  <si>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</si>
  <si>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</si>
  <si>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</si>
  <si>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</si>
  <si>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</si>
  <si>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</si>
  <si>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</si>
  <si>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</si>
  <si>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</si>
  <si>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</si>
  <si>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</si>
  <si>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</si>
  <si>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</si>
  <si>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</si>
  <si>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</si>
  <si>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</si>
  <si>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</si>
  <si>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</si>
  <si>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</si>
  <si>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</si>
  <si>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</si>
  <si>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</si>
  <si>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</si>
  <si>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</si>
  <si>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</si>
  <si>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</si>
  <si>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</si>
  <si>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</si>
  <si>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</si>
  <si>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</si>
  <si>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</si>
  <si>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</si>
  <si>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</si>
  <si>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</si>
  <si>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</si>
  <si>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</si>
  <si>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</si>
  <si>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</si>
  <si>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</si>
  <si>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</si>
  <si>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</si>
  <si>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</si>
  <si>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</si>
  <si>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</si>
  <si>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</si>
  <si>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</si>
  <si>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</si>
  <si>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</si>
  <si>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</si>
  <si>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</si>
  <si>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</si>
  <si>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</si>
  <si>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</si>
  <si>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</si>
  <si>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</si>
  <si>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</si>
  <si>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</si>
  <si>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</si>
  <si>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</si>
  <si>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</si>
  <si>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</si>
  <si>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</si>
  <si>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</si>
  <si>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</si>
  <si>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</si>
  <si>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</si>
  <si>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</si>
  <si>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</si>
  <si>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</si>
  <si>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</si>
  <si>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</si>
  <si>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</si>
  <si>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</si>
  <si>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</si>
  <si>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</si>
  <si>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</si>
  <si>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</si>
  <si>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</si>
  <si>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</si>
  <si>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</si>
  <si>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</si>
  <si>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</si>
  <si>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</si>
  <si>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</si>
  <si>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</si>
  <si>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</si>
  <si>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</si>
  <si>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</si>
  <si>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</si>
  <si>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</si>
  <si>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</si>
  <si>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</si>
  <si>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</si>
  <si>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</si>
  <si>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</si>
  <si>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</si>
  <si>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</si>
  <si>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</si>
  <si>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</si>
  <si>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</si>
  <si>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</si>
  <si>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</si>
  <si>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</si>
  <si>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</si>
  <si>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</si>
  <si>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</si>
  <si>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</si>
  <si>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</si>
  <si>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</si>
  <si>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</si>
  <si>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</si>
  <si>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</si>
  <si>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</si>
  <si>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</si>
  <si>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</si>
  <si>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</si>
  <si>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</si>
  <si>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</si>
  <si>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</si>
  <si>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</si>
  <si>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</si>
  <si>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</si>
  <si>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</si>
  <si>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</si>
  <si>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</si>
  <si>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</si>
  <si>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</si>
  <si>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</si>
  <si>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</si>
  <si>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</si>
  <si>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</si>
  <si>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</si>
  <si>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</si>
  <si>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</si>
  <si>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</si>
  <si>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</si>
  <si>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</si>
  <si>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</si>
  <si>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</si>
  <si>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</si>
  <si>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</si>
  <si>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</si>
  <si>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</si>
  <si>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</si>
  <si>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</si>
  <si>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</si>
  <si>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</si>
  <si>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</si>
  <si>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</si>
  <si>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</si>
  <si>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</si>
  <si>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</si>
  <si>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</si>
  <si>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</si>
  <si>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</si>
  <si>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</si>
  <si>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</si>
  <si>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</si>
  <si>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</si>
  <si>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</si>
  <si>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</si>
  <si>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</si>
  <si>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</si>
  <si>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</si>
  <si>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</si>
  <si>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</si>
  <si>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</si>
  <si>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</si>
  <si>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</si>
  <si>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</si>
  <si>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</si>
  <si>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</si>
  <si>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</si>
  <si>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</si>
  <si>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</si>
  <si>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</si>
  <si>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</si>
  <si>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</si>
  <si>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</si>
  <si>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</si>
  <si>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</si>
  <si>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</si>
  <si>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</si>
  <si>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</si>
  <si>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</si>
  <si>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</si>
  <si>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</si>
  <si>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</si>
  <si>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</si>
  <si>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</si>
  <si>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</si>
  <si>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</si>
  <si>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</si>
  <si>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</si>
  <si>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</si>
  <si>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</si>
  <si>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</si>
  <si>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</si>
  <si>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</si>
  <si>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</si>
  <si>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</si>
  <si>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</si>
  <si>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</si>
  <si>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</si>
  <si>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</si>
  <si>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</si>
  <si>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</si>
  <si>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</si>
  <si>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</si>
  <si>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</si>
  <si>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</si>
  <si>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</si>
  <si>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</si>
  <si>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</si>
  <si>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</si>
  <si>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</si>
  <si>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</si>
  <si>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</si>
  <si>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</si>
  <si>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</si>
  <si>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</si>
  <si>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</si>
  <si>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</si>
  <si>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</si>
  <si>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</si>
  <si>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</si>
  <si>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</si>
  <si>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</si>
  <si>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</si>
  <si>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</si>
  <si>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</si>
  <si>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</si>
  <si>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</si>
  <si>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</si>
  <si>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</si>
  <si>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</si>
  <si>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</si>
  <si>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</si>
  <si>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</si>
  <si>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</si>
  <si>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</si>
  <si>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</si>
  <si>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</si>
  <si>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</si>
  <si>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</si>
  <si>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</si>
  <si>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</si>
  <si>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</si>
  <si>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</si>
  <si>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</si>
  <si>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</si>
  <si>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</si>
  <si>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</si>
  <si>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</si>
  <si>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</si>
  <si>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</si>
  <si>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</si>
  <si>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</si>
  <si>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</si>
  <si>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</si>
  <si>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</si>
  <si>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</si>
  <si>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</si>
  <si>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</si>
  <si>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</si>
  <si>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</si>
  <si>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</si>
  <si>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</si>
  <si>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</si>
  <si>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</si>
  <si>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</si>
  <si>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</si>
  <si>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</si>
  <si>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</si>
  <si>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</si>
  <si>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</si>
  <si>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</si>
  <si>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</si>
  <si>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</si>
  <si>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</si>
  <si>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</si>
  <si>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</si>
  <si>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</si>
  <si>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</si>
  <si>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</si>
  <si>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</si>
  <si>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</si>
  <si>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</si>
  <si>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</si>
  <si>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</si>
  <si>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</si>
  <si>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</si>
  <si>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</si>
  <si>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</si>
  <si>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</si>
  <si>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</si>
  <si>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</si>
  <si>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</si>
  <si>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</si>
  <si>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</si>
  <si>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</si>
  <si>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</si>
  <si>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</si>
  <si>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</si>
  <si>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</si>
  <si>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</si>
  <si>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</si>
  <si>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</si>
  <si>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</si>
  <si>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</si>
  <si>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</si>
  <si>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</si>
  <si>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</si>
  <si>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</si>
  <si>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</si>
  <si>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</si>
  <si>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</si>
  <si>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</si>
  <si>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</si>
  <si>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</si>
  <si>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</si>
  <si>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</si>
  <si>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</si>
  <si>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</si>
  <si>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</si>
  <si>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</si>
  <si>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</si>
  <si>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</si>
  <si>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</si>
  <si>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</si>
  <si>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</si>
  <si>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</si>
  <si>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</si>
  <si>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</si>
  <si>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</si>
  <si>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</si>
  <si>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</si>
  <si>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</si>
  <si>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</si>
  <si>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</si>
  <si>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</si>
  <si>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</si>
  <si>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</si>
  <si>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</si>
  <si>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</si>
  <si>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</si>
  <si>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</si>
  <si>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</si>
  <si>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</si>
  <si>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</si>
  <si>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</si>
  <si>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</si>
  <si>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</si>
  <si>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</si>
  <si>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</si>
  <si>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</si>
  <si>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</si>
  <si>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</si>
  <si>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</si>
  <si>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</si>
  <si>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</si>
  <si>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</si>
  <si>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</si>
  <si>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</si>
  <si>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</si>
  <si>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</si>
  <si>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</si>
  <si>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</si>
  <si>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</si>
  <si>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</si>
  <si>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</si>
  <si>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</si>
  <si>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</si>
  <si>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</si>
  <si>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</si>
  <si>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</si>
  <si>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</si>
  <si>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</si>
  <si>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</si>
  <si>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</si>
  <si>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</si>
  <si>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</si>
  <si>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</si>
  <si>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</si>
  <si>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</si>
  <si>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</si>
  <si>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</si>
  <si>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</si>
  <si>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</si>
  <si>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</si>
  <si>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</si>
  <si>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</si>
  <si>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</si>
  <si>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</si>
  <si>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</si>
  <si>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</si>
  <si>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</si>
  <si>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</si>
  <si>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</si>
  <si>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</si>
  <si>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</si>
  <si>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</si>
  <si>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</si>
  <si>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</si>
  <si>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</si>
  <si>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</si>
  <si>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</si>
  <si>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</si>
  <si>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</si>
  <si>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</si>
  <si>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</si>
  <si>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</si>
  <si>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</si>
  <si>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</si>
  <si>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</si>
  <si>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</si>
  <si>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</si>
  <si>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</si>
  <si>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</si>
  <si>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</si>
  <si>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</si>
  <si>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</si>
  <si>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</si>
  <si>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</si>
  <si>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</si>
  <si>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</si>
  <si>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</si>
  <si>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</si>
  <si>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</si>
  <si>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</si>
  <si>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</si>
  <si>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</si>
  <si>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</si>
  <si>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</si>
  <si>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</si>
  <si>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</si>
  <si>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</si>
  <si>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</si>
  <si>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</si>
  <si>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</si>
  <si>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</si>
  <si>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</si>
  <si>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</si>
  <si>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</si>
  <si>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</si>
  <si>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</si>
  <si>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</si>
  <si>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</si>
  <si>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</si>
  <si>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</si>
  <si>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</si>
  <si>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</si>
  <si>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</si>
  <si>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</si>
  <si>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</si>
  <si>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</si>
  <si>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</si>
  <si>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</si>
  <si>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</si>
  <si>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</si>
  <si>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</si>
  <si>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</si>
  <si>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</si>
  <si>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</si>
  <si>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</si>
  <si>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</si>
  <si>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</si>
  <si>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</si>
  <si>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</si>
  <si>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</si>
  <si>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</si>
  <si>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</si>
  <si>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</si>
  <si>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</si>
  <si>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</si>
  <si>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</si>
  <si>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</si>
  <si>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</si>
  <si>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</si>
  <si>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</si>
  <si>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</si>
  <si>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</si>
  <si>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</si>
  <si>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</si>
  <si>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</si>
  <si>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</si>
  <si>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</si>
  <si>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</si>
  <si>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</si>
  <si>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</si>
  <si>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</si>
  <si>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</si>
  <si>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</si>
  <si>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</si>
  <si>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</si>
  <si>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</si>
  <si>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</si>
  <si>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</si>
  <si>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</si>
  <si>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</si>
  <si>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</si>
  <si>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</si>
  <si>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</si>
  <si>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</si>
  <si>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</si>
  <si>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</si>
  <si>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</si>
  <si>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</si>
  <si>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</si>
  <si>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</si>
  <si>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</si>
  <si>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</si>
  <si>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</si>
  <si>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</si>
  <si>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</si>
  <si>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</si>
  <si>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</si>
  <si>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</si>
  <si>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</si>
  <si>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</si>
  <si>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</si>
  <si>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</si>
  <si>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</si>
  <si>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</si>
  <si>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</si>
  <si>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</si>
  <si>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</si>
  <si>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</si>
  <si>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</si>
  <si>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</si>
  <si>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</si>
  <si>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</si>
  <si>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</si>
  <si>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</si>
  <si>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</si>
  <si>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</si>
  <si>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</si>
  <si>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</si>
  <si>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</si>
  <si>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</si>
  <si>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</si>
  <si>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</si>
  <si>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</si>
  <si>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</si>
  <si>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</si>
  <si>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</si>
  <si>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</si>
  <si>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</si>
  <si>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</si>
  <si>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</si>
  <si>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</si>
  <si>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</si>
  <si>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</si>
  <si>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</si>
  <si>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</si>
  <si>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</si>
  <si>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</si>
  <si>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</si>
  <si>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</si>
  <si>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</si>
  <si>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</si>
  <si>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</si>
  <si>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</si>
  <si>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</si>
  <si>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</si>
  <si>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</si>
  <si>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</si>
  <si>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</si>
  <si>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</si>
  <si>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</si>
  <si>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</si>
  <si>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</si>
  <si>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</si>
  <si>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</si>
  <si>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</si>
  <si>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</si>
  <si>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</si>
  <si>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</si>
  <si>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</si>
  <si>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</si>
  <si>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</si>
  <si>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</si>
  <si>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</si>
  <si>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</si>
  <si>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</si>
  <si>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</si>
  <si>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</si>
  <si>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</si>
  <si>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</si>
  <si>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</si>
  <si>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</si>
  <si>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</si>
  <si>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</si>
  <si>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</si>
  <si>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</si>
  <si>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</si>
  <si>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</si>
  <si>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</si>
  <si>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</si>
  <si>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</si>
  <si>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</si>
  <si>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</si>
  <si>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</si>
  <si>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</si>
  <si>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</si>
  <si>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</si>
  <si>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</si>
  <si>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</si>
  <si>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</si>
  <si>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</si>
  <si>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</si>
  <si>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</si>
  <si>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</si>
  <si>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</si>
  <si>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</si>
  <si>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</si>
  <si>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</si>
  <si>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</si>
  <si>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</si>
  <si>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</si>
  <si>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</si>
  <si>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</si>
  <si>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</si>
  <si>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</si>
  <si>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</si>
  <si>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</si>
  <si>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</si>
  <si>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</si>
  <si>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</si>
  <si>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</si>
  <si>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</si>
  <si>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</si>
  <si>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</si>
  <si>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</si>
  <si>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</si>
  <si>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</si>
  <si>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</si>
  <si>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</si>
  <si>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</si>
  <si>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</si>
  <si>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</si>
  <si>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</si>
  <si>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</si>
  <si>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</si>
  <si>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</si>
  <si>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</si>
  <si>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</si>
  <si>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</si>
  <si>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</si>
  <si>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</si>
  <si>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</si>
  <si>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</si>
  <si>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</si>
  <si>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</si>
  <si>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</si>
  <si>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</si>
  <si>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</si>
  <si>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</si>
  <si>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</si>
  <si>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</si>
  <si>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</si>
  <si>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</si>
  <si>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</si>
  <si>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</si>
  <si>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</si>
  <si>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</si>
  <si>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</si>
  <si>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</si>
  <si>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</si>
  <si>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</si>
  <si>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</si>
  <si>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</si>
  <si>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</si>
  <si>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</si>
  <si>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</si>
  <si>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</si>
  <si>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</si>
  <si>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</si>
  <si>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</si>
  <si>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</si>
  <si>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</si>
  <si>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</si>
  <si>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</si>
  <si>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</si>
  <si>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</si>
  <si>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</si>
  <si>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</si>
  <si>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</si>
  <si>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</si>
  <si>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</si>
  <si>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</si>
  <si>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</si>
  <si>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</si>
  <si>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</si>
  <si>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</si>
  <si>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</si>
  <si>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</si>
  <si>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</si>
  <si>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</si>
  <si>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</si>
  <si>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</si>
  <si>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</si>
  <si>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</si>
  <si>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</si>
  <si>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</si>
  <si>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</si>
  <si>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</si>
  <si>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</si>
  <si>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</si>
  <si>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</si>
  <si>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</si>
  <si>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</si>
  <si>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</si>
  <si>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</si>
  <si>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</si>
  <si>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</si>
  <si>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</si>
  <si>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</si>
  <si>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</si>
  <si>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</si>
  <si>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</si>
  <si>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</si>
  <si>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</si>
  <si>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</si>
  <si>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</si>
  <si>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</si>
  <si>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</si>
  <si>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</si>
  <si>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</si>
  <si>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</si>
  <si>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</si>
  <si>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</si>
  <si>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</si>
  <si>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</si>
  <si>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</si>
  <si>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</si>
  <si>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</si>
  <si>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</si>
  <si>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</si>
  <si>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</si>
  <si>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</si>
  <si>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</si>
  <si>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</si>
  <si>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</si>
  <si>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</si>
  <si>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</si>
  <si>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</si>
  <si>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</si>
  <si>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</si>
  <si>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</si>
  <si>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</si>
  <si>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</si>
  <si>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</si>
  <si>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</si>
  <si>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</si>
  <si>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</si>
  <si>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</si>
  <si>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</si>
  <si>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</si>
  <si>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</si>
  <si>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</si>
  <si>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</si>
  <si>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</si>
  <si>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</si>
  <si>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</si>
  <si>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</si>
  <si>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</si>
  <si>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</si>
  <si>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</si>
  <si>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</si>
  <si>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</si>
  <si>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</si>
  <si>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</si>
  <si>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</si>
  <si>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</si>
  <si>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</si>
  <si>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</si>
  <si>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</si>
  <si>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</si>
  <si>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</si>
  <si>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</si>
  <si>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</si>
  <si>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</si>
  <si>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</si>
  <si>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</si>
  <si>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</si>
  <si>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</si>
  <si>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</si>
  <si>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</si>
  <si>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</si>
  <si>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</si>
  <si>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</si>
  <si>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</si>
  <si>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</si>
  <si>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</si>
  <si>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</si>
  <si>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</si>
  <si>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</si>
  <si>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</si>
  <si>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</si>
  <si>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</si>
  <si>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</si>
  <si>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</si>
  <si>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</si>
  <si>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</si>
  <si>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</si>
  <si>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</si>
  <si>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</si>
  <si>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</si>
  <si>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</si>
  <si>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</si>
  <si>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</si>
  <si>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</si>
  <si>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</si>
  <si>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</si>
  <si>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</si>
  <si>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</si>
  <si>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</si>
  <si>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</si>
  <si>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</si>
  <si>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</si>
  <si>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</si>
  <si>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</si>
  <si>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</si>
  <si>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</si>
  <si>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</si>
  <si>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</si>
  <si>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</si>
  <si>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</si>
  <si>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</si>
  <si>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</si>
  <si>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</si>
  <si>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</si>
  <si>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</si>
  <si>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</si>
  <si>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</si>
  <si>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</si>
  <si>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</si>
  <si>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</si>
  <si>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</si>
  <si>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</si>
  <si>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</si>
  <si>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</si>
  <si>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</si>
  <si>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</si>
  <si>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</si>
  <si>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</si>
  <si>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</si>
  <si>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</si>
  <si>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</si>
  <si>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</si>
  <si>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</si>
  <si>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</si>
  <si>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</si>
  <si>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</si>
  <si>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</si>
  <si>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</si>
  <si>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</si>
  <si>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</si>
  <si>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</si>
  <si>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</si>
  <si>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</si>
  <si>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</si>
  <si>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</si>
  <si>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</si>
  <si>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</si>
  <si>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</si>
  <si>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</si>
  <si>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</si>
  <si>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</si>
  <si>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</si>
  <si>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</si>
  <si>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</si>
  <si>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</si>
  <si>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</si>
  <si>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</si>
  <si>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</si>
  <si>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</si>
  <si>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</si>
  <si>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</si>
  <si>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</si>
  <si>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</si>
  <si>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</si>
  <si>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</si>
  <si>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</si>
  <si>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</si>
  <si>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</si>
  <si>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</si>
  <si>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</si>
  <si>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</si>
  <si>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</si>
  <si>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</si>
  <si>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</si>
  <si>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</si>
  <si>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</si>
  <si>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</si>
  <si>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</si>
  <si>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</si>
  <si>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</si>
  <si>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</si>
  <si>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</si>
  <si>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</si>
  <si>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</si>
  <si>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</si>
  <si>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</si>
  <si>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</si>
  <si>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</si>
  <si>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</si>
  <si>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</si>
  <si>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</si>
  <si>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</si>
  <si>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</si>
  <si>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</si>
  <si>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</si>
  <si>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</si>
  <si>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</si>
  <si>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</si>
  <si>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</si>
  <si>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</si>
  <si>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</si>
  <si>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</si>
  <si>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</si>
  <si>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</si>
  <si>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</si>
  <si>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</si>
  <si>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</si>
  <si>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</si>
  <si>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</si>
  <si>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</si>
  <si>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</si>
  <si>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</si>
  <si>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</si>
  <si>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</si>
  <si>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</si>
  <si>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</si>
  <si>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</si>
  <si>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</si>
  <si>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</si>
  <si>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</si>
  <si>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</si>
  <si>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</si>
  <si>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</si>
  <si>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</si>
  <si>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</si>
  <si>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</si>
  <si>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</si>
  <si>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</si>
  <si>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</si>
  <si>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</si>
  <si>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</si>
  <si>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</si>
  <si>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</si>
  <si>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</si>
  <si>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</si>
  <si>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</si>
  <si>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</si>
  <si>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</si>
  <si>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</si>
  <si>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</si>
  <si>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</si>
  <si>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</si>
  <si>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</si>
  <si>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</si>
  <si>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</si>
  <si>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</si>
  <si>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</si>
  <si>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</si>
  <si>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</si>
  <si>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</si>
  <si>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</si>
  <si>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</si>
  <si>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</si>
  <si>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</si>
  <si>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</si>
  <si>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</si>
  <si>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</si>
  <si>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</si>
  <si>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</si>
  <si>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</si>
  <si>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</si>
  <si>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</si>
  <si>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</si>
  <si>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</si>
  <si>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</si>
  <si>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</si>
  <si>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</si>
  <si>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</si>
  <si>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</si>
  <si>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</si>
  <si>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</si>
  <si>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</si>
  <si>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</si>
  <si>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</si>
  <si>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</si>
  <si>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</si>
  <si>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</si>
  <si>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</si>
  <si>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</si>
  <si>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</si>
  <si>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</si>
  <si>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</si>
  <si>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</si>
  <si>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</si>
  <si>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</si>
  <si>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</si>
  <si>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</si>
  <si>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</si>
  <si>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</si>
  <si>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</si>
  <si>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</si>
  <si>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</si>
  <si>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</si>
  <si>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</si>
  <si>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</si>
  <si>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</si>
  <si>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</si>
  <si>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</si>
  <si>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</si>
  <si>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</si>
  <si>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</si>
  <si>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</si>
  <si>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</si>
  <si>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</si>
  <si>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</si>
  <si>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</si>
  <si>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</si>
  <si>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</si>
  <si>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</si>
  <si>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</si>
  <si>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</si>
  <si>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</si>
  <si>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</si>
  <si>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</si>
  <si>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</si>
  <si>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</si>
  <si>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</si>
  <si>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</si>
  <si>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</si>
  <si>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</si>
  <si>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</si>
  <si>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</si>
  <si>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</si>
  <si>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</si>
  <si>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</si>
  <si>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</si>
  <si>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</si>
  <si>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</si>
  <si>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</si>
  <si>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</si>
  <si>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</si>
  <si>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</si>
  <si>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</si>
  <si>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</si>
  <si>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</si>
  <si>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</si>
  <si>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</si>
  <si>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</si>
  <si>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</si>
  <si>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</si>
  <si>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</si>
  <si>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</si>
  <si>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</si>
  <si>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</si>
  <si>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</si>
  <si>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</si>
  <si>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</si>
  <si>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</si>
  <si>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</si>
  <si>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</si>
  <si>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</si>
  <si>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</si>
  <si>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</si>
  <si>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</si>
  <si>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</si>
  <si>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</si>
  <si>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</si>
  <si>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</si>
  <si>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</si>
  <si>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</si>
  <si>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</si>
  <si>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</si>
  <si>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</si>
  <si>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</si>
  <si>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</si>
  <si>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</si>
  <si>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</si>
  <si>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</si>
  <si>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</si>
  <si>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</si>
  <si>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</si>
  <si>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</si>
  <si>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</si>
  <si>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</si>
  <si>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</si>
  <si>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</si>
  <si>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</si>
  <si>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</si>
  <si>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</si>
  <si>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</si>
  <si>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</si>
  <si>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</si>
  <si>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</si>
  <si>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</si>
  <si>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</si>
  <si>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</si>
  <si>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</si>
  <si>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</si>
  <si>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</si>
  <si>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</si>
  <si>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</si>
  <si>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</si>
  <si>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</si>
  <si>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</si>
  <si>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</si>
  <si>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</si>
  <si>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</si>
  <si>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</si>
  <si>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</si>
  <si>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</si>
  <si>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</si>
  <si>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</si>
  <si>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</si>
  <si>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</si>
  <si>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</si>
  <si>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</si>
  <si>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</si>
  <si>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</si>
  <si>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</si>
  <si>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</si>
  <si>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</si>
  <si>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</si>
  <si>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</si>
  <si>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</si>
  <si>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</si>
  <si>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</si>
  <si>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</si>
  <si>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</si>
  <si>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</si>
  <si>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</si>
  <si>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</si>
  <si>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</si>
  <si>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</si>
  <si>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</si>
  <si>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</si>
  <si>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</si>
  <si>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</si>
  <si>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</si>
  <si>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</si>
  <si>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</si>
  <si>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</si>
  <si>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</si>
  <si>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</si>
  <si>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</si>
  <si>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</si>
  <si>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</si>
  <si>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</si>
  <si>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</si>
  <si>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</si>
  <si>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</si>
  <si>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</si>
  <si>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</si>
  <si>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</si>
  <si>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</si>
  <si>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</si>
  <si>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</si>
  <si>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</si>
  <si>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</si>
  <si>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</si>
  <si>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</si>
  <si>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</si>
  <si>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</si>
  <si>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</si>
  <si>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</si>
  <si>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</si>
  <si>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</si>
  <si>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</si>
  <si>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</si>
  <si>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</si>
  <si>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</si>
  <si>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</si>
  <si>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</si>
  <si>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</si>
  <si>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</si>
  <si>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</si>
  <si>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</si>
  <si>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</si>
  <si>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</si>
  <si>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</si>
  <si>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</si>
  <si>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</si>
  <si>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</si>
  <si>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</si>
  <si>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</si>
  <si>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</si>
  <si>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</si>
  <si>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</si>
  <si>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</si>
  <si>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</si>
  <si>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</si>
  <si>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</si>
  <si>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</si>
  <si>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</si>
  <si>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</si>
  <si>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</si>
  <si>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</si>
  <si>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</si>
  <si>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</si>
  <si>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</si>
  <si>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</si>
  <si>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</si>
  <si>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</si>
  <si>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</si>
  <si>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</si>
  <si>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</si>
  <si>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</si>
  <si>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</si>
  <si>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</si>
  <si>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</si>
  <si>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</si>
  <si>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</si>
  <si>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</si>
  <si>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</si>
  <si>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</si>
  <si>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</si>
  <si>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</si>
  <si>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</si>
  <si>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</si>
  <si>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</si>
  <si>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</si>
  <si>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</si>
  <si>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</si>
  <si>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</si>
  <si>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</si>
  <si>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</si>
  <si>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</si>
  <si>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</si>
  <si>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</si>
  <si>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</si>
  <si>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</si>
  <si>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</si>
  <si>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</si>
  <si>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</si>
  <si>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</si>
  <si>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</si>
  <si>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</si>
  <si>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</si>
  <si>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</si>
  <si>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</si>
  <si>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</si>
  <si>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</si>
  <si>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</si>
  <si>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</si>
  <si>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</si>
  <si>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</si>
  <si>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</si>
  <si>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</si>
  <si>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</si>
  <si>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</si>
  <si>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</si>
  <si>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</si>
  <si>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</si>
  <si>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</si>
  <si>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</si>
  <si>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</si>
  <si>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</si>
  <si>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</si>
  <si>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</si>
  <si>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</si>
  <si>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</si>
  <si>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</si>
  <si>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</si>
  <si>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</si>
  <si>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</si>
  <si>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</si>
  <si>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</si>
  <si>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</si>
  <si>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</si>
  <si>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</si>
  <si>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</si>
  <si>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</si>
  <si>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</si>
  <si>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</si>
  <si>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</si>
  <si>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</si>
  <si>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</si>
  <si>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</si>
  <si>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</si>
  <si>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</si>
  <si>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</si>
  <si>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</si>
  <si>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</si>
  <si>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</si>
  <si>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</si>
  <si>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</si>
  <si>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</si>
  <si>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</si>
  <si>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</si>
  <si>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</si>
  <si>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</si>
  <si>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</si>
  <si>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</si>
  <si>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</si>
  <si>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</si>
  <si>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</si>
  <si>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</si>
  <si>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</si>
  <si>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</si>
  <si>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</si>
  <si>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</si>
  <si>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</si>
  <si>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</si>
  <si>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</si>
  <si>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</si>
  <si>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</si>
  <si>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</si>
  <si>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</si>
  <si>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</si>
  <si>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</si>
  <si>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</si>
  <si>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</si>
  <si>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</si>
  <si>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</si>
  <si>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</si>
  <si>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</si>
  <si>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</si>
  <si>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</si>
  <si>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</si>
  <si>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</si>
  <si>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</si>
  <si>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</si>
  <si>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</si>
  <si>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</si>
  <si>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</si>
  <si>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</si>
  <si>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</si>
  <si>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</si>
  <si>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</si>
  <si>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</si>
  <si>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</si>
  <si>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</si>
  <si>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</si>
  <si>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</si>
  <si>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</si>
  <si>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</si>
  <si>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</si>
  <si>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</si>
  <si>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</si>
  <si>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</si>
  <si>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</si>
  <si>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</si>
  <si>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</si>
  <si>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</si>
  <si>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</si>
  <si>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</si>
  <si>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</si>
  <si>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</si>
  <si>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</si>
  <si>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</si>
  <si>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</si>
  <si>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</si>
  <si>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</si>
  <si>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</si>
  <si>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</si>
  <si>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</si>
  <si>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</si>
  <si>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</si>
  <si>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</si>
  <si>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</si>
  <si>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</si>
  <si>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</si>
  <si>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</si>
  <si>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</si>
  <si>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</si>
  <si>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</si>
  <si>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</si>
  <si>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</si>
  <si>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</si>
  <si>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</si>
  <si>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</si>
  <si>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</si>
  <si>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</si>
  <si>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</si>
  <si>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</si>
  <si>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</si>
  <si>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</si>
  <si>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</si>
  <si>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</si>
  <si>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</si>
  <si>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</si>
  <si>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</si>
  <si>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</si>
  <si>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</si>
  <si>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</si>
  <si>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</si>
  <si>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</si>
  <si>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</si>
  <si>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</si>
  <si>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</si>
  <si>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</si>
  <si>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</si>
  <si>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</si>
  <si>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</si>
  <si>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</si>
  <si>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</si>
  <si>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</si>
  <si>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</si>
  <si>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</si>
  <si>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</si>
  <si>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</si>
  <si>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</si>
  <si>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</si>
  <si>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</si>
  <si>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</si>
  <si>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</si>
  <si>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</si>
  <si>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</si>
  <si>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</si>
  <si>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</si>
  <si>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</si>
  <si>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</si>
  <si>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</si>
  <si>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</si>
  <si>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</si>
  <si>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</si>
  <si>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</si>
  <si>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</si>
  <si>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</si>
  <si>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</si>
  <si>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</si>
  <si>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</si>
  <si>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</si>
  <si>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</si>
  <si>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</si>
  <si>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</si>
  <si>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</si>
  <si>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</si>
  <si>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</si>
  <si>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</si>
  <si>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</si>
  <si>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</si>
  <si>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</si>
  <si>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</si>
  <si>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</si>
  <si>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</si>
  <si>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</si>
  <si>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</si>
  <si>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</si>
  <si>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</si>
  <si>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</si>
  <si>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</si>
  <si>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</si>
  <si>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</si>
  <si>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</si>
  <si>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</si>
  <si>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</si>
  <si>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</si>
  <si>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</si>
  <si>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</si>
  <si>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</si>
  <si>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</si>
  <si>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</si>
  <si>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</si>
  <si>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</si>
  <si>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</si>
  <si>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</si>
  <si>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</si>
  <si>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</si>
  <si>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</si>
  <si>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</si>
  <si>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</si>
  <si>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</si>
  <si>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</si>
  <si>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</si>
  <si>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</si>
  <si>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</si>
  <si>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</si>
  <si>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</si>
  <si>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</si>
  <si>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</si>
  <si>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</si>
  <si>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</si>
  <si>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</si>
  <si>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</si>
  <si>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</si>
  <si>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</si>
  <si>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</si>
  <si>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</si>
  <si>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</si>
  <si>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</si>
  <si>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</si>
  <si>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</si>
  <si>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</si>
  <si>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</si>
  <si>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</si>
  <si>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</si>
  <si>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</si>
  <si>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</si>
  <si>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</si>
  <si>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</si>
  <si>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</si>
  <si>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</si>
  <si>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</si>
  <si>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</si>
  <si>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</si>
  <si>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</si>
  <si>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</si>
  <si>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</si>
  <si>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</si>
  <si>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</si>
  <si>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</si>
  <si>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</si>
  <si>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</si>
  <si>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</si>
  <si>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</si>
  <si>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</si>
  <si>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</si>
  <si>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</si>
  <si>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</si>
  <si>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</si>
  <si>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</si>
  <si>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</si>
  <si>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</si>
  <si>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</si>
  <si>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</si>
  <si>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</si>
  <si>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</si>
  <si>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</si>
  <si>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</si>
  <si>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</si>
  <si>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</si>
  <si>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</si>
  <si>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</si>
  <si>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</si>
  <si>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</si>
  <si>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</si>
  <si>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</si>
  <si>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</si>
  <si>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</si>
  <si>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</si>
  <si>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</si>
  <si>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</si>
  <si>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</si>
  <si>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</si>
  <si>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</si>
  <si>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</si>
  <si>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</si>
  <si>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</si>
  <si>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</si>
  <si>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</si>
  <si>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</si>
  <si>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</si>
  <si>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</si>
  <si>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</si>
  <si>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</si>
  <si>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</si>
  <si>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</si>
  <si>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</si>
  <si>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</si>
  <si>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</si>
  <si>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</si>
  <si>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</si>
  <si>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</si>
  <si>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</si>
  <si>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</si>
  <si>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</si>
  <si>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</si>
  <si>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</si>
  <si>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</si>
  <si>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</si>
  <si>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</si>
  <si>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</si>
  <si>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</si>
  <si>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</si>
  <si>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</si>
  <si>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</si>
  <si>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</si>
  <si>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</si>
  <si>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</si>
  <si>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</si>
  <si>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</si>
  <si>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</si>
  <si>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</si>
  <si>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</si>
  <si>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</si>
  <si>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</si>
  <si>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</si>
  <si>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</si>
  <si>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</si>
  <si>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</si>
  <si>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</si>
  <si>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</si>
  <si>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</si>
  <si>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</si>
  <si>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</si>
  <si>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</si>
  <si>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</si>
  <si>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</si>
  <si>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</si>
  <si>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</si>
  <si>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</si>
  <si>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</si>
  <si>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</si>
  <si>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</si>
  <si>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</si>
  <si>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</si>
  <si>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</si>
  <si>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</si>
  <si>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</si>
  <si>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</si>
  <si>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</si>
  <si>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</si>
  <si>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</si>
  <si>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</si>
  <si>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</si>
  <si>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</si>
  <si>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</si>
  <si>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</si>
  <si>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</si>
  <si>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</si>
  <si>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</si>
  <si>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</si>
  <si>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</si>
  <si>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</si>
  <si>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</si>
  <si>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</si>
  <si>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</si>
  <si>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</si>
  <si>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</si>
  <si>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</si>
  <si>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</si>
  <si>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</si>
  <si>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</si>
  <si>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</si>
  <si>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</si>
  <si>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</si>
  <si>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</si>
  <si>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</si>
  <si>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</si>
  <si>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</si>
  <si>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</si>
  <si>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</si>
  <si>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</si>
  <si>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</si>
  <si>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</si>
  <si>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</si>
  <si>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</si>
  <si>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</si>
  <si>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</si>
  <si>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</si>
  <si>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</si>
  <si>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</si>
  <si>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</si>
  <si>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</si>
  <si>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</si>
  <si>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</si>
  <si>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</si>
  <si>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</si>
  <si>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</si>
  <si>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</si>
  <si>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</si>
  <si>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</si>
  <si>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</si>
  <si>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</si>
  <si>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</si>
  <si>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</si>
  <si>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</si>
  <si>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</si>
  <si>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</si>
  <si>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</si>
  <si>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</si>
  <si>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</si>
  <si>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</si>
  <si>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</si>
  <si>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</si>
  <si>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</si>
  <si>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</si>
  <si>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</si>
  <si>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</si>
  <si>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</si>
  <si>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</si>
  <si>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</si>
  <si>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</si>
  <si>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</si>
  <si>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</si>
  <si>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</si>
  <si>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</si>
  <si>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</si>
  <si>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</si>
  <si>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</si>
  <si>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</si>
  <si>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</si>
  <si>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</si>
  <si>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</si>
  <si>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</si>
  <si>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</si>
  <si>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</si>
  <si>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</si>
  <si>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</si>
  <si>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</si>
  <si>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</si>
  <si>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</si>
  <si>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</si>
  <si>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</si>
  <si>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</si>
  <si>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</si>
  <si>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</si>
  <si>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</si>
  <si>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</si>
  <si>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</si>
  <si>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</si>
  <si>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</si>
  <si>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</si>
  <si>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</si>
  <si>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</si>
  <si>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</si>
  <si>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</si>
  <si>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</si>
  <si>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</si>
  <si>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</si>
  <si>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</si>
  <si>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</si>
  <si>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</si>
  <si>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</si>
  <si>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</si>
  <si>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</si>
  <si>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</si>
  <si>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</si>
  <si>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</si>
  <si>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</si>
  <si>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</si>
  <si>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</si>
  <si>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</si>
  <si>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</si>
  <si>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</si>
  <si>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</si>
  <si>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</si>
  <si>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</si>
  <si>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</si>
  <si>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</si>
  <si>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</si>
  <si>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</si>
  <si>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</si>
  <si>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</si>
  <si>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</si>
  <si>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</si>
  <si>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</si>
  <si>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</si>
  <si>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</si>
  <si>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</si>
  <si>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</si>
  <si>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</si>
  <si>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</si>
  <si>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</si>
  <si>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</si>
  <si>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</si>
  <si>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</si>
  <si>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</si>
  <si>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</si>
  <si>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</si>
  <si>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</si>
  <si>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</si>
  <si>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</si>
  <si>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</si>
  <si>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</si>
  <si>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</si>
  <si>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</si>
  <si>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</si>
  <si>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</si>
  <si>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</si>
  <si>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</si>
  <si>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</si>
  <si>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</si>
  <si>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</si>
  <si>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</si>
  <si>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</si>
  <si>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</si>
  <si>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</si>
  <si>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</si>
  <si>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</si>
  <si>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</si>
  <si>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</si>
  <si>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</si>
  <si>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</si>
  <si>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</si>
  <si>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</si>
  <si>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</si>
  <si>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</si>
  <si>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</si>
  <si>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</si>
  <si>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</si>
  <si>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</si>
  <si>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</si>
  <si>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</si>
  <si>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</si>
  <si>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</si>
  <si>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</si>
  <si>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</si>
  <si>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</si>
  <si>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</si>
  <si>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</si>
  <si>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</si>
  <si>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</si>
  <si>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</si>
  <si>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</si>
  <si>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</si>
  <si>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</si>
  <si>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</si>
  <si>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</si>
  <si>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</si>
  <si>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</si>
  <si>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</si>
  <si>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</si>
  <si>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</si>
  <si>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</si>
  <si>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</si>
  <si>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</si>
  <si>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</si>
  <si>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</si>
  <si>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</si>
  <si>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</si>
  <si>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</si>
  <si>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</si>
  <si>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</si>
  <si>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</si>
  <si>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</si>
  <si>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</si>
  <si>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</si>
  <si>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</si>
  <si>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</si>
  <si>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</si>
  <si>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</si>
  <si>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</si>
  <si>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</si>
  <si>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</si>
  <si>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</si>
  <si>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</si>
  <si>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</si>
  <si>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</si>
  <si>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</si>
  <si>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</si>
  <si>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</si>
  <si>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</si>
  <si>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</si>
  <si>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</si>
  <si>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</si>
  <si>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</si>
  <si>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</si>
  <si>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</si>
  <si>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</si>
  <si>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</si>
  <si>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</si>
  <si>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</si>
  <si>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</si>
  <si>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</si>
  <si>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</si>
  <si>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</si>
  <si>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</si>
  <si>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</si>
  <si>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</si>
  <si>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</si>
  <si>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</si>
  <si>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</si>
  <si>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</si>
  <si>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</si>
  <si>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</si>
  <si>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</si>
  <si>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</si>
  <si>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</si>
  <si>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</si>
  <si>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</si>
  <si>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</si>
  <si>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</si>
  <si>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</si>
  <si>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</si>
  <si>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</si>
  <si>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</si>
  <si>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</si>
  <si>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</si>
  <si>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</si>
  <si>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</si>
  <si>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</si>
  <si>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</si>
  <si>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</si>
  <si>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</si>
  <si>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</si>
  <si>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</si>
  <si>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</si>
  <si>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</si>
  <si>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</si>
  <si>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</si>
  <si>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</si>
  <si>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</si>
  <si>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</si>
  <si>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</si>
  <si>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</si>
  <si>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</si>
  <si>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</si>
  <si>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</si>
  <si>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</si>
  <si>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</si>
  <si>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</si>
  <si>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</si>
  <si>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</si>
  <si>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</si>
  <si>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</si>
  <si>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</si>
  <si>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</si>
  <si>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</si>
  <si>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</si>
  <si>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</si>
  <si>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</si>
  <si>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</si>
  <si>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</si>
  <si>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</si>
  <si>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</si>
  <si>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</si>
  <si>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</si>
  <si>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</si>
  <si>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</si>
  <si>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</si>
  <si>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</si>
  <si>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</si>
  <si>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</si>
  <si>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</si>
  <si>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</si>
  <si>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</si>
  <si>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</si>
  <si>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</si>
  <si>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</si>
  <si>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</si>
  <si>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</si>
  <si>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</si>
  <si>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</si>
  <si>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</si>
  <si>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</si>
  <si>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</si>
  <si>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</si>
  <si>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</si>
  <si>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</si>
  <si>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</si>
  <si>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</si>
  <si>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</si>
  <si>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</si>
  <si>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</si>
  <si>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</si>
  <si>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</si>
  <si>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</si>
  <si>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</si>
  <si>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</si>
  <si>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</si>
  <si>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</si>
  <si>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</si>
  <si>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</si>
  <si>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</si>
  <si>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</si>
  <si>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</si>
  <si>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</si>
  <si>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</si>
  <si>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</si>
  <si>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</si>
  <si>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</si>
  <si>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</si>
  <si>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</si>
  <si>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</si>
  <si>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</si>
  <si>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</si>
  <si>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</si>
  <si>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</si>
  <si>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</si>
  <si>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</si>
  <si>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</si>
  <si>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</si>
  <si>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</si>
  <si>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</si>
  <si>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</si>
  <si>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</si>
  <si>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</si>
  <si>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</si>
  <si>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</si>
  <si>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</si>
  <si>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</si>
  <si>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</si>
  <si>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</si>
  <si>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</si>
  <si>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</si>
  <si>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</si>
  <si>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</si>
  <si>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</si>
  <si>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</si>
  <si>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</si>
  <si>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</si>
  <si>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</si>
  <si>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</si>
  <si>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</si>
  <si>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</si>
  <si>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</si>
  <si>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</si>
  <si>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</si>
  <si>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</si>
  <si>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</si>
  <si>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</si>
  <si>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</si>
  <si>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</si>
  <si>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</si>
  <si>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</si>
  <si>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</si>
  <si>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</si>
  <si>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</si>
  <si>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</si>
  <si>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</si>
  <si>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</si>
  <si>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</si>
  <si>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</si>
  <si>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</si>
  <si>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</si>
  <si>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</si>
  <si>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</si>
  <si>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</si>
  <si>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</si>
  <si>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</si>
  <si>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</si>
  <si>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</si>
  <si>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</si>
  <si>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</si>
  <si>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</si>
  <si>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</si>
  <si>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</si>
  <si>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</si>
  <si>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</si>
  <si>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</si>
  <si>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</si>
  <si>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</si>
  <si>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</si>
  <si>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</si>
  <si>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</si>
  <si>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</si>
  <si>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</si>
  <si>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</si>
  <si>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</si>
  <si>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</si>
  <si>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</si>
  <si>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</si>
  <si>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</si>
  <si>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</si>
  <si>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</si>
  <si>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</si>
  <si>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</si>
  <si>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</si>
  <si>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</si>
  <si>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</si>
  <si>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</si>
  <si>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</si>
  <si>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</si>
  <si>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</si>
  <si>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</si>
  <si>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</si>
  <si>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</si>
  <si>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</si>
  <si>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</si>
  <si>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</si>
  <si>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</si>
  <si>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</si>
  <si>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</si>
  <si>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</si>
  <si>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</si>
  <si>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</si>
  <si>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</si>
  <si>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</si>
  <si>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</si>
  <si>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</si>
  <si>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</si>
  <si>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</si>
  <si>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</si>
  <si>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</si>
  <si>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</si>
  <si>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</si>
  <si>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</si>
  <si>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</si>
  <si>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</si>
  <si>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</si>
  <si>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</si>
  <si>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</si>
  <si>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</si>
  <si>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</si>
  <si>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</si>
  <si>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</si>
  <si>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</si>
  <si>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</si>
  <si>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</si>
  <si>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</si>
  <si>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</si>
  <si>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</si>
  <si>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</si>
  <si>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</si>
  <si>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</si>
  <si>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</si>
  <si>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</si>
  <si>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</si>
  <si>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</si>
  <si>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</si>
  <si>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</si>
  <si>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</si>
  <si>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</si>
  <si>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</si>
  <si>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</si>
  <si>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</si>
  <si>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</si>
  <si>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</si>
  <si>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</si>
  <si>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</si>
  <si>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</si>
  <si>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</si>
  <si>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</si>
  <si>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</si>
  <si>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</si>
  <si>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</si>
  <si>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</si>
  <si>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</si>
  <si>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</si>
  <si>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</si>
  <si>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</si>
  <si>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</si>
  <si>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</si>
  <si>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</si>
  <si>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</si>
  <si>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</si>
  <si>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</si>
  <si>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</si>
  <si>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</si>
  <si>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</si>
  <si>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</si>
  <si>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</si>
  <si>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</si>
  <si>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</si>
  <si>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</si>
  <si>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</si>
  <si>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</si>
  <si>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</si>
  <si>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</si>
  <si>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</si>
  <si>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</si>
  <si>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</si>
  <si>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</si>
  <si>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</si>
  <si>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</si>
  <si>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</si>
  <si>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</si>
  <si>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</si>
  <si>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</si>
  <si>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</si>
  <si>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</si>
  <si>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</si>
  <si>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</si>
  <si>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</si>
  <si>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</si>
  <si>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</si>
  <si>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</si>
  <si>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</si>
  <si>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</si>
  <si>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</si>
  <si>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</si>
  <si>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</si>
  <si>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</si>
  <si>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</si>
  <si>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</si>
  <si>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</si>
  <si>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</si>
  <si>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</si>
  <si>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</si>
  <si>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</si>
  <si>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</si>
  <si>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</si>
  <si>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</si>
  <si>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</si>
  <si>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</si>
  <si>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</si>
  <si>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</si>
  <si>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</si>
  <si>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</si>
  <si>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</si>
  <si>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</si>
  <si>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</si>
  <si>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</si>
  <si>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</si>
  <si>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</si>
  <si>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</si>
  <si>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</si>
  <si>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</si>
  <si>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</si>
  <si>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</si>
  <si>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</si>
  <si>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</si>
  <si>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</si>
  <si>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</si>
  <si>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</si>
  <si>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</si>
  <si>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</si>
  <si>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</si>
  <si>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</si>
  <si>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</si>
  <si>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</si>
  <si>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</si>
  <si>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</si>
  <si>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</si>
  <si>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</si>
  <si>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</si>
  <si>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</si>
  <si>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</si>
  <si>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</si>
  <si>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</si>
  <si>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</si>
  <si>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</si>
  <si>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</si>
  <si>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</si>
  <si>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</si>
  <si>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</si>
  <si>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</si>
  <si>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</si>
  <si>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</si>
  <si>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</si>
  <si>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</si>
  <si>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</si>
  <si>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</si>
  <si>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</si>
  <si>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</si>
  <si>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</si>
  <si>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</si>
  <si>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</si>
  <si>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</si>
  <si>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</si>
  <si>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</si>
  <si>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</si>
  <si>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</si>
  <si>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</si>
  <si>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</si>
  <si>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</si>
  <si>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</si>
  <si>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</si>
  <si>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</si>
  <si>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</si>
  <si>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</si>
  <si>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</si>
  <si>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</si>
  <si>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</si>
  <si>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</si>
  <si>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</si>
  <si>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</si>
  <si>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</si>
  <si>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</si>
  <si>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</si>
  <si>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</si>
  <si>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</si>
  <si>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</si>
  <si>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</si>
  <si>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</si>
  <si>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</si>
  <si>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</si>
  <si>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</si>
  <si>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</si>
  <si>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</si>
  <si>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</si>
  <si>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</si>
  <si>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</si>
  <si>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</si>
  <si>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</si>
  <si>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</si>
  <si>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</si>
  <si>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</si>
  <si>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</si>
  <si>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</si>
  <si>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</si>
  <si>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</si>
  <si>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</si>
  <si>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</si>
  <si>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</si>
  <si>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</si>
  <si>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</si>
  <si>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</si>
  <si>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</si>
  <si>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</si>
  <si>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</si>
  <si>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</si>
  <si>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</si>
  <si>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</si>
  <si>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</si>
  <si>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</si>
  <si>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</si>
  <si>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</si>
  <si>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</si>
  <si>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</si>
  <si>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</si>
  <si>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</si>
  <si>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</si>
  <si>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</si>
  <si>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</si>
  <si>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</si>
  <si>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</si>
  <si>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</si>
  <si>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</si>
  <si>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</si>
  <si>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</si>
  <si>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</si>
  <si>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</si>
  <si>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</si>
  <si>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</si>
  <si>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</si>
  <si>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</si>
  <si>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</si>
  <si>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</si>
  <si>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</si>
  <si>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</si>
  <si>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</si>
  <si>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</si>
  <si>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</si>
  <si>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</si>
  <si>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</si>
  <si>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</si>
  <si>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</si>
  <si>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</si>
  <si>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</si>
  <si>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</si>
  <si>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</si>
  <si>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</si>
  <si>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</si>
  <si>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</si>
  <si>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</si>
  <si>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</si>
  <si>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</si>
  <si>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</si>
  <si>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</si>
  <si>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</si>
  <si>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</si>
  <si>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</si>
  <si>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</si>
  <si>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</si>
  <si>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</si>
  <si>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</si>
  <si>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</si>
  <si>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</si>
  <si>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</si>
  <si>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</si>
  <si>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</si>
  <si>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</si>
  <si>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</si>
  <si>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</si>
  <si>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</si>
  <si>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</si>
  <si>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</si>
  <si>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</si>
  <si>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</si>
  <si>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</si>
  <si>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</si>
  <si>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</si>
  <si>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</si>
  <si>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</si>
  <si>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</si>
  <si>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</si>
  <si>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</si>
  <si>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</si>
  <si>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</si>
  <si>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</si>
  <si>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</si>
  <si>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</si>
  <si>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</si>
  <si>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</si>
  <si>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</si>
  <si>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</si>
  <si>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</si>
  <si>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</si>
  <si>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</si>
  <si>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</si>
  <si>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</si>
  <si>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</si>
  <si>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</si>
  <si>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</si>
  <si>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</si>
  <si>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</si>
  <si>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</si>
  <si>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</si>
  <si>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</si>
  <si>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</si>
  <si>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</si>
  <si>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</si>
  <si>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</si>
  <si>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</si>
  <si>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</si>
  <si>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</si>
  <si>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</si>
  <si>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</si>
  <si>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</si>
  <si>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</si>
  <si>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</si>
  <si>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</si>
  <si>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</si>
  <si>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</si>
  <si>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</si>
  <si>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</si>
  <si>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</si>
  <si>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</si>
  <si>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</si>
  <si>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</si>
  <si>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</si>
  <si>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</si>
  <si>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</si>
  <si>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</si>
  <si>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</si>
  <si>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</si>
  <si>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</si>
  <si>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</si>
  <si>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</si>
  <si>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</si>
  <si>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</si>
  <si>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</si>
  <si>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</si>
  <si>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</si>
  <si>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</si>
  <si>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</si>
  <si>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</si>
  <si>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</si>
  <si>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</si>
  <si>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</si>
  <si>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</si>
  <si>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</si>
  <si>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</si>
  <si>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</si>
  <si>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</si>
  <si>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</si>
  <si>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</si>
  <si>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</si>
  <si>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</si>
  <si>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</si>
  <si>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</si>
  <si>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</si>
  <si>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</si>
  <si>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</si>
  <si>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</si>
  <si>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</si>
  <si>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</si>
  <si>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</si>
  <si>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</si>
  <si>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</si>
  <si>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</si>
  <si>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</si>
  <si>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</si>
  <si>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</si>
  <si>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</si>
  <si>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</si>
  <si>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</si>
  <si>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</si>
  <si>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</si>
  <si>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</si>
  <si>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</si>
  <si>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</si>
  <si>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</si>
  <si>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</si>
  <si>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</si>
  <si>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</si>
  <si>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</si>
  <si>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</si>
  <si>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</si>
  <si>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</si>
  <si>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</si>
  <si>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</si>
  <si>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</si>
  <si>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</si>
  <si>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</si>
  <si>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</si>
  <si>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</si>
  <si>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</si>
  <si>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</si>
  <si>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</si>
  <si>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</si>
  <si>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</si>
  <si>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</si>
  <si>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</si>
  <si>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</si>
  <si>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</si>
  <si>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</si>
  <si>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</si>
  <si>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</si>
  <si>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</si>
  <si>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</si>
  <si>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</si>
  <si>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</si>
  <si>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</si>
  <si>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</si>
  <si>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</si>
  <si>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</si>
  <si>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</si>
  <si>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</si>
  <si>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</si>
  <si>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</si>
  <si>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</si>
  <si>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</si>
  <si>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</si>
  <si>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</si>
  <si>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</si>
  <si>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</si>
  <si>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</si>
  <si>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</si>
  <si>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</si>
  <si>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</si>
  <si>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</si>
  <si>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</si>
  <si>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</si>
  <si>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</si>
  <si>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</si>
  <si>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</si>
  <si>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</si>
  <si>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</si>
  <si>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</si>
  <si>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</si>
  <si>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</si>
  <si>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</si>
  <si>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</si>
  <si>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</si>
  <si>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</si>
  <si>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</si>
  <si>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</si>
  <si>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</si>
  <si>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</si>
  <si>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</si>
  <si>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</si>
  <si>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</si>
  <si>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</si>
  <si>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</si>
  <si>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</si>
  <si>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</si>
  <si>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</si>
  <si>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</si>
  <si>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</si>
  <si>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</si>
  <si>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</si>
  <si>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</si>
  <si>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</si>
  <si>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</si>
  <si>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</si>
  <si>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</si>
  <si>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</si>
  <si>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</si>
  <si>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</si>
  <si>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</si>
  <si>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</si>
  <si>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</si>
  <si>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</si>
  <si>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</si>
  <si>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</si>
  <si>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</si>
  <si>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</si>
  <si>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</si>
  <si>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</si>
  <si>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</si>
  <si>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</si>
  <si>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</si>
  <si>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</si>
  <si>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</si>
  <si>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</si>
  <si>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</si>
  <si>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</si>
  <si>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</si>
  <si>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</si>
  <si>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</si>
  <si>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</si>
  <si>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</si>
  <si>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</si>
  <si>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</si>
  <si>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</si>
  <si>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</si>
  <si>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</si>
  <si>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</si>
  <si>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</si>
  <si>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</si>
  <si>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</si>
  <si>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</si>
  <si>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</si>
  <si>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</si>
  <si>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</si>
  <si>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</si>
  <si>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</si>
  <si>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</si>
  <si>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</si>
  <si>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</si>
  <si>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</si>
  <si>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</si>
  <si>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</si>
  <si>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</si>
  <si>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</si>
  <si>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</si>
  <si>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</si>
  <si>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</si>
  <si>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</si>
  <si>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</si>
  <si>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</si>
  <si>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</si>
  <si>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</si>
  <si>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</si>
  <si>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</si>
  <si>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</si>
  <si>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</si>
  <si>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</si>
  <si>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</si>
  <si>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</si>
  <si>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</si>
  <si>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</si>
  <si>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</si>
  <si>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</si>
  <si>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</si>
  <si>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</si>
  <si>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</si>
  <si>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</si>
  <si>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</si>
  <si>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</si>
  <si>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</si>
  <si>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</si>
  <si>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</si>
  <si>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</si>
  <si>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</si>
  <si>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</si>
  <si>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</si>
  <si>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</si>
  <si>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</si>
  <si>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</si>
  <si>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</si>
  <si>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</si>
  <si>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</si>
  <si>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</si>
  <si>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</si>
  <si>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</si>
  <si>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</si>
  <si>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</si>
  <si>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</si>
  <si>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</si>
  <si>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</si>
  <si>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</si>
  <si>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</si>
  <si>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</si>
  <si>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</si>
  <si>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</si>
  <si>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</si>
  <si>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</si>
  <si>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</si>
  <si>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</si>
  <si>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</si>
  <si>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</si>
  <si>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</si>
  <si>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</si>
  <si>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</si>
  <si>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</si>
  <si>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</si>
  <si>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</si>
  <si>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</si>
  <si>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</si>
  <si>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</si>
  <si>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</si>
  <si>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</si>
  <si>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</si>
  <si>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</si>
  <si>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</si>
  <si>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</si>
  <si>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</si>
  <si>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</si>
  <si>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</si>
  <si>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</si>
  <si>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</si>
  <si>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</si>
  <si>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</si>
  <si>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</si>
  <si>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</si>
  <si>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</si>
  <si>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</si>
  <si>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</si>
  <si>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</si>
  <si>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</si>
  <si>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</si>
  <si>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</si>
  <si>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</si>
  <si>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</si>
  <si>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</si>
  <si>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</si>
  <si>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</si>
  <si>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</si>
  <si>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</si>
  <si>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</si>
  <si>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</si>
  <si>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</si>
  <si>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</si>
  <si>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</si>
  <si>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</si>
  <si>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</si>
  <si>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</si>
  <si>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</si>
  <si>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</si>
  <si>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</si>
  <si>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</si>
  <si>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</si>
  <si>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</si>
  <si>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</si>
  <si>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</si>
  <si>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</si>
  <si>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</si>
  <si>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</si>
  <si>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</si>
  <si>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</si>
  <si>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</si>
  <si>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</si>
  <si>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</si>
  <si>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</si>
  <si>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</si>
  <si>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</si>
  <si>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</si>
  <si>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</si>
  <si>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</si>
  <si>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</si>
  <si>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</si>
  <si>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</si>
  <si>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</si>
  <si>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</si>
  <si>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</si>
  <si>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</si>
  <si>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</si>
  <si>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</si>
  <si>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</si>
  <si>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</si>
  <si>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</si>
  <si>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</si>
  <si>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</si>
  <si>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</si>
  <si>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</si>
  <si>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</si>
  <si>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</si>
  <si>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</si>
  <si>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</si>
  <si>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</si>
  <si>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</si>
  <si>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</si>
  <si>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</si>
  <si>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</si>
  <si>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</si>
  <si>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</si>
  <si>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</si>
  <si>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</si>
  <si>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</si>
  <si>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</si>
  <si>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</si>
  <si>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</si>
  <si>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</si>
  <si>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</si>
  <si>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</si>
  <si>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</si>
  <si>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</si>
  <si>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</si>
  <si>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</si>
  <si>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</si>
  <si>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</si>
  <si>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</si>
  <si>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</si>
  <si>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</si>
  <si>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</si>
  <si>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</si>
  <si>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</si>
  <si>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</si>
  <si>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</si>
  <si>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</si>
  <si>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</si>
  <si>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</si>
  <si>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</si>
  <si>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</si>
  <si>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</si>
  <si>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</si>
  <si>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</si>
  <si>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</si>
  <si>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</si>
  <si>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</si>
  <si>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</si>
  <si>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</si>
  <si>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</si>
  <si>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</si>
  <si>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</si>
  <si>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</si>
  <si>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</si>
  <si>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</si>
  <si>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</si>
  <si>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</si>
  <si>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</si>
  <si>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</si>
  <si>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</si>
  <si>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</si>
  <si>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</si>
  <si>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</si>
  <si>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</si>
  <si>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</si>
  <si>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</si>
  <si>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</si>
  <si>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</si>
  <si>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</si>
  <si>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</si>
  <si>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</si>
  <si>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</si>
  <si>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</si>
  <si>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</si>
  <si>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</si>
  <si>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</si>
  <si>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</si>
  <si>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</si>
  <si>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</si>
  <si>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</si>
  <si>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</si>
  <si>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</si>
  <si>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</si>
  <si>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</si>
  <si>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</si>
  <si>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</si>
  <si>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</si>
  <si>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</si>
  <si>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</si>
  <si>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</si>
  <si>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</si>
  <si>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</si>
  <si>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</si>
  <si>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</si>
  <si>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</si>
  <si>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</si>
  <si>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</si>
  <si>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</si>
  <si>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</si>
  <si>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</si>
  <si>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</si>
  <si>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</si>
  <si>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</si>
  <si>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</si>
  <si>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</si>
  <si>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</si>
  <si>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</si>
  <si>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</si>
  <si>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</si>
  <si>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</si>
  <si>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</si>
  <si>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</si>
  <si>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</si>
  <si>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</si>
  <si>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</si>
  <si>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</si>
  <si>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</si>
  <si>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</si>
  <si>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</si>
  <si>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</si>
  <si>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</si>
  <si>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</si>
  <si>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</si>
  <si>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</si>
  <si>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</si>
  <si>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</si>
  <si>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</si>
  <si>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</si>
  <si>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</si>
  <si>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</si>
  <si>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</si>
  <si>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</si>
  <si>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</si>
  <si>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</si>
  <si>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</si>
  <si>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</si>
  <si>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</si>
  <si>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</si>
  <si>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</si>
  <si>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</si>
  <si>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</si>
  <si>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</si>
  <si>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</si>
  <si>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</si>
  <si>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</si>
  <si>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</si>
  <si>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</si>
  <si>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</si>
  <si>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</si>
  <si>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</si>
  <si>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</si>
  <si>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</si>
  <si>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</si>
  <si>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</si>
  <si>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</si>
  <si>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</si>
  <si>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</si>
  <si>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</si>
  <si>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</si>
  <si>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</si>
  <si>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</si>
  <si>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</si>
  <si>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</si>
  <si>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</si>
  <si>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</si>
  <si>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</si>
  <si>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</si>
  <si>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</si>
  <si>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</si>
  <si>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</si>
  <si>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</si>
  <si>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</si>
  <si>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</si>
  <si>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</si>
  <si>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</si>
  <si>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</si>
  <si>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</si>
  <si>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</si>
  <si>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</si>
  <si>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</si>
  <si>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</si>
  <si>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</si>
  <si>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</si>
  <si>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</si>
  <si>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</si>
  <si>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</si>
  <si>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</si>
  <si>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</si>
  <si>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</si>
  <si>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</si>
  <si>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</si>
  <si>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</si>
  <si>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</si>
  <si>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</si>
  <si>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</si>
  <si>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</si>
  <si>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</si>
  <si>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</si>
  <si>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</si>
  <si>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</si>
  <si>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</si>
  <si>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</si>
  <si>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</si>
  <si>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</si>
  <si>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</si>
  <si>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</si>
  <si>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</si>
  <si>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</si>
  <si>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</si>
  <si>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</si>
  <si>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</si>
  <si>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</si>
  <si>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</si>
  <si>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</si>
  <si>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</si>
  <si>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</si>
  <si>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</si>
  <si>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</si>
  <si>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</si>
  <si>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</si>
  <si>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</si>
  <si>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</si>
  <si>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</si>
  <si>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</si>
  <si>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</si>
  <si>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</si>
  <si>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</si>
  <si>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</si>
  <si>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</si>
  <si>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</si>
  <si>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</si>
  <si>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</si>
  <si>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</si>
  <si>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</si>
  <si>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</si>
  <si>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</si>
  <si>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</si>
  <si>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</si>
  <si>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</si>
  <si>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</si>
  <si>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</si>
  <si>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</si>
  <si>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</si>
  <si>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</si>
  <si>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</si>
  <si>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</si>
  <si>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</si>
  <si>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</si>
  <si>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</si>
  <si>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</si>
  <si>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</si>
  <si>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</si>
  <si>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</si>
  <si>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</si>
  <si>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</si>
  <si>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</si>
  <si>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</si>
  <si>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</si>
  <si>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</si>
  <si>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</si>
  <si>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</si>
  <si>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</si>
  <si>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</si>
  <si>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</si>
  <si>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</si>
  <si>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</si>
  <si>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</si>
  <si>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</si>
  <si>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</si>
  <si>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</si>
  <si>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</si>
  <si>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</si>
  <si>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</si>
  <si>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</si>
  <si>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</si>
  <si>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</si>
  <si>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</si>
  <si>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</si>
  <si>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</si>
  <si>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</si>
  <si>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</si>
  <si>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</si>
  <si>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</si>
  <si>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</si>
  <si>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</si>
  <si>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</si>
  <si>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</si>
  <si>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</si>
  <si>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</si>
  <si>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</si>
  <si>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</si>
  <si>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</si>
  <si>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</si>
  <si>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</si>
  <si>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</si>
  <si>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</si>
  <si>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</si>
  <si>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</si>
  <si>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</si>
  <si>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</si>
  <si>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</si>
  <si>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</si>
  <si>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</si>
  <si>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</si>
  <si>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</si>
  <si>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</si>
  <si>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</si>
  <si>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</si>
  <si>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</si>
  <si>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</si>
  <si>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</si>
  <si>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</si>
  <si>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</si>
  <si>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</si>
  <si>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</si>
  <si>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</si>
  <si>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</si>
  <si>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</si>
  <si>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</si>
  <si>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</si>
  <si>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</si>
  <si>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</si>
  <si>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</si>
  <si>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</si>
  <si>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</si>
  <si>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</si>
  <si>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</si>
  <si>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</si>
  <si>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</si>
  <si>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</si>
  <si>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</si>
  <si>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</si>
  <si>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</si>
  <si>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</si>
  <si>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</si>
  <si>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</si>
  <si>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</si>
  <si>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</si>
  <si>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</si>
  <si>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</si>
  <si>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</si>
  <si>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</si>
  <si>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</si>
  <si>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</si>
  <si>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</si>
  <si>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</si>
  <si>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</si>
  <si>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</si>
  <si>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</si>
  <si>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</si>
  <si>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</si>
  <si>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</si>
  <si>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</si>
  <si>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</si>
  <si>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</si>
  <si>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</si>
  <si>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</si>
  <si>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</si>
  <si>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</si>
  <si>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</si>
  <si>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</si>
  <si>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</si>
  <si>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</si>
  <si>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</si>
  <si>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</si>
  <si>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</si>
  <si>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</si>
  <si>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</si>
  <si>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</si>
  <si>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</si>
  <si>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</si>
  <si>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</si>
  <si>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</si>
  <si>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</si>
  <si>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</si>
  <si>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</si>
  <si>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</si>
  <si>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</si>
  <si>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</si>
  <si>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</si>
  <si>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</si>
  <si>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</si>
  <si>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</si>
  <si>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</si>
  <si>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</si>
  <si>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</si>
  <si>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</si>
  <si>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</si>
  <si>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</si>
  <si>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</si>
  <si>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</si>
  <si>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</si>
  <si>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</si>
  <si>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</si>
  <si>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</si>
  <si>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</si>
  <si>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</si>
  <si>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</si>
  <si>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</si>
  <si>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</si>
  <si>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</si>
  <si>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</si>
  <si>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</si>
  <si>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</si>
  <si>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</si>
  <si>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</si>
  <si>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</si>
  <si>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</si>
  <si>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</si>
  <si>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</si>
  <si>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</si>
  <si>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</si>
  <si>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</si>
  <si>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</si>
  <si>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</si>
  <si>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</si>
  <si>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</si>
  <si>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</si>
  <si>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</si>
  <si>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</si>
  <si>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</si>
  <si>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</si>
  <si>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</si>
  <si>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</si>
  <si>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</si>
  <si>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</si>
  <si>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</si>
  <si>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</si>
  <si>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</si>
  <si>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</si>
  <si>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</si>
  <si>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</si>
  <si>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</si>
  <si>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</si>
  <si>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</si>
  <si>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</si>
  <si>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</si>
  <si>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</si>
  <si>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</si>
  <si>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</si>
  <si>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</si>
  <si>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</si>
  <si>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</si>
  <si>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</si>
  <si>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</si>
  <si>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</si>
  <si>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</si>
  <si>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</si>
  <si>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</si>
  <si>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</si>
  <si>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</si>
  <si>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</si>
  <si>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</si>
  <si>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</si>
  <si>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</si>
  <si>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</si>
  <si>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</si>
  <si>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</si>
  <si>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</si>
  <si>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</si>
  <si>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</si>
  <si>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</si>
  <si>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</si>
  <si>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</si>
  <si>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</si>
  <si>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</si>
  <si>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</si>
  <si>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</si>
  <si>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</si>
  <si>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</si>
  <si>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</si>
  <si>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</si>
  <si>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</si>
  <si>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</si>
  <si>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</si>
  <si>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</si>
  <si>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</si>
  <si>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</si>
  <si>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</si>
  <si>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</si>
  <si>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</si>
  <si>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</si>
  <si>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</si>
  <si>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</si>
  <si>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</si>
  <si>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</si>
  <si>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</si>
  <si>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</si>
  <si>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</si>
  <si>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</si>
  <si>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</si>
  <si>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</si>
  <si>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</si>
  <si>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</si>
  <si>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</si>
  <si>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</si>
  <si>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</si>
  <si>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</si>
  <si>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</si>
  <si>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</si>
  <si>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</si>
  <si>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</si>
  <si>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</si>
  <si>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</si>
  <si>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</si>
  <si>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</si>
  <si>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</si>
  <si>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</si>
  <si>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</si>
  <si>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</si>
  <si>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</si>
  <si>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</si>
  <si>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</si>
  <si>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</si>
  <si>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</si>
  <si>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</si>
  <si>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</si>
  <si>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</si>
  <si>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</si>
  <si>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</si>
  <si>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</si>
  <si>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</si>
  <si>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</si>
  <si>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</si>
  <si>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</si>
  <si>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</si>
  <si>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</si>
  <si>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</si>
  <si>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</si>
  <si>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</si>
  <si>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</si>
  <si>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</si>
  <si>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</si>
  <si>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</si>
  <si>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</si>
  <si>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</si>
  <si>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</si>
  <si>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</si>
  <si>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</si>
  <si>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</si>
  <si>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</si>
  <si>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</si>
  <si>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</si>
  <si>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</si>
  <si>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</si>
  <si>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</si>
  <si>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</si>
  <si>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</si>
  <si>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</si>
  <si>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</si>
  <si>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</si>
  <si>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</si>
  <si>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</si>
  <si>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</si>
  <si>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</si>
  <si>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</si>
  <si>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</si>
  <si>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</si>
  <si>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</si>
  <si>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</si>
  <si>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</si>
  <si>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</si>
  <si>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</si>
  <si>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</si>
  <si>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</si>
  <si>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</si>
  <si>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</si>
  <si>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</si>
  <si>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</si>
  <si>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</si>
  <si>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</si>
  <si>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</si>
  <si>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</si>
  <si>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</si>
  <si>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</si>
  <si>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</si>
  <si>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</si>
  <si>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</si>
  <si>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</si>
  <si>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</si>
  <si>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</si>
  <si>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</si>
  <si>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</si>
  <si>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</si>
  <si>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</si>
  <si>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</si>
  <si>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</si>
  <si>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</si>
  <si>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</si>
  <si>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</si>
  <si>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</si>
  <si>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</si>
  <si>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</si>
  <si>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</si>
  <si>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</si>
  <si>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</si>
  <si>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</si>
  <si>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</si>
  <si>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</si>
  <si>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</si>
  <si>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</si>
  <si>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</si>
  <si>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</si>
  <si>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</si>
  <si>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</si>
  <si>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</si>
  <si>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</si>
  <si>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</si>
  <si>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</si>
  <si>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</si>
  <si>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</si>
  <si>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</si>
  <si>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</si>
  <si>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</si>
  <si>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</si>
  <si>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</si>
  <si>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</si>
  <si>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</si>
  <si>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</si>
  <si>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</si>
  <si>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</si>
  <si>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</si>
  <si>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</si>
  <si>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</si>
  <si>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</si>
  <si>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</si>
  <si>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</si>
  <si>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</si>
  <si>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</si>
  <si>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</si>
  <si>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</si>
  <si>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</si>
  <si>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</si>
  <si>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</si>
  <si>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</si>
  <si>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</si>
  <si>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</si>
  <si>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</si>
  <si>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</si>
  <si>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</si>
  <si>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</si>
  <si>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</si>
  <si>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</si>
  <si>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</si>
  <si>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</si>
  <si>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</si>
  <si>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</si>
  <si>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</si>
  <si>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</si>
  <si>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</si>
  <si>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</si>
  <si>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</si>
  <si>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</si>
  <si>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</si>
  <si>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</si>
  <si>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</si>
  <si>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</si>
  <si>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</si>
  <si>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</si>
  <si>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</si>
  <si>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</si>
  <si>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</si>
  <si>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</si>
  <si>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</si>
  <si>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</si>
  <si>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</si>
  <si>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</si>
  <si>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</si>
  <si>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</si>
  <si>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</si>
  <si>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</si>
  <si>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</si>
  <si>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</si>
  <si>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</si>
  <si>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</si>
  <si>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</si>
  <si>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</si>
  <si>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</si>
  <si>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</si>
  <si>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</si>
  <si>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</si>
  <si>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</si>
  <si>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</si>
  <si>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</si>
  <si>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</si>
  <si>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</si>
  <si>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</si>
  <si>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</si>
  <si>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</si>
  <si>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</si>
  <si>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</si>
  <si>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</si>
  <si>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</si>
  <si>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</si>
  <si>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</si>
  <si>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</si>
  <si>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</si>
  <si>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</si>
  <si>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</si>
  <si>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</si>
  <si>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</si>
  <si>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</si>
  <si>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</si>
  <si>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</si>
  <si>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</si>
  <si>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</si>
  <si>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</si>
  <si>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</si>
  <si>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</si>
  <si>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</si>
  <si>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</si>
  <si>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</si>
  <si>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</si>
  <si>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</si>
  <si>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</si>
  <si>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</si>
  <si>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</si>
  <si>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</si>
  <si>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</si>
  <si>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</si>
  <si>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</si>
  <si>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</si>
  <si>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</si>
  <si>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</si>
  <si>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</si>
  <si>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</si>
  <si>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</si>
  <si>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</si>
  <si>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</si>
  <si>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</si>
  <si>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</si>
  <si>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</si>
  <si>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</si>
  <si>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</si>
  <si>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</si>
  <si>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</si>
  <si>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</si>
  <si>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</si>
  <si>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</si>
  <si>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</si>
  <si>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</si>
  <si>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</si>
  <si>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</si>
  <si>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</si>
  <si>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</si>
  <si>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</si>
  <si>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</si>
  <si>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</si>
  <si>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</si>
  <si>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</si>
  <si>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</si>
  <si>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</si>
  <si>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</si>
  <si>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</si>
  <si>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</si>
  <si>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</si>
  <si>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</si>
  <si>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</si>
  <si>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</si>
  <si>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</si>
  <si>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</si>
  <si>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</si>
  <si>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</si>
  <si>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</si>
  <si>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</si>
  <si>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</si>
  <si>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</si>
  <si>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</si>
  <si>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</si>
  <si>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</si>
  <si>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</si>
  <si>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</si>
  <si>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</si>
  <si>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</si>
  <si>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</si>
  <si>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</si>
  <si>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</si>
  <si>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</si>
  <si>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</si>
  <si>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</si>
  <si>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</si>
  <si>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</si>
  <si>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</si>
  <si>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</si>
  <si>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</si>
  <si>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</si>
  <si>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</si>
  <si>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</si>
  <si>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</si>
  <si>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</si>
  <si>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</si>
  <si>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</si>
  <si>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</si>
  <si>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</si>
  <si>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</si>
  <si>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</si>
  <si>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</si>
  <si>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</si>
  <si>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</si>
  <si>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</si>
  <si>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</si>
  <si>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</si>
  <si>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</si>
  <si>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</si>
  <si>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</si>
  <si>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</si>
  <si>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</si>
  <si>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</si>
  <si>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</si>
  <si>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</si>
  <si>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</si>
  <si>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</si>
  <si>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</si>
  <si>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</si>
  <si>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</si>
  <si>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</si>
  <si>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</si>
  <si>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</si>
  <si>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</si>
  <si>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</si>
  <si>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</si>
  <si>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</si>
  <si>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</si>
  <si>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</si>
  <si>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</si>
  <si>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</si>
  <si>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</si>
  <si>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</si>
  <si>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</si>
  <si>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</si>
  <si>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</si>
  <si>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</si>
  <si>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</si>
  <si>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</si>
  <si>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</si>
  <si>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</si>
  <si>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</si>
  <si>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</si>
  <si>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</si>
  <si>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</si>
  <si>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</si>
  <si>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</si>
  <si>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</si>
  <si>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</si>
  <si>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</si>
  <si>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</si>
  <si>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</si>
  <si>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</si>
  <si>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</si>
  <si>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</si>
  <si>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</si>
  <si>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</si>
  <si>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</si>
  <si>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</si>
  <si>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</si>
  <si>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</si>
  <si>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</si>
  <si>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</si>
  <si>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</si>
  <si>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</si>
  <si>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</si>
  <si>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</si>
  <si>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</si>
  <si>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</si>
  <si>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</si>
  <si>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</si>
  <si>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</si>
  <si>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</si>
  <si>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</si>
  <si>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</si>
  <si>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</si>
  <si>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</si>
  <si>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</si>
  <si>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</si>
  <si>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</si>
  <si>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</si>
  <si>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</si>
  <si>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</si>
  <si>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</si>
  <si>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</si>
  <si>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</si>
  <si>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</si>
  <si>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</si>
  <si>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</si>
  <si>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</si>
  <si>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</si>
  <si>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</si>
  <si>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</si>
  <si>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</si>
  <si>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</si>
  <si>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</si>
  <si>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</si>
  <si>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</si>
  <si>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</si>
  <si>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</si>
  <si>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</si>
  <si>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</si>
  <si>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</si>
  <si>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</si>
  <si>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</si>
  <si>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</si>
  <si>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</si>
  <si>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</si>
  <si>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</si>
  <si>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</si>
  <si>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</si>
  <si>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</si>
  <si>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</si>
  <si>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</si>
  <si>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</si>
  <si>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</si>
  <si>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</si>
  <si>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</si>
  <si>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</si>
  <si>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</si>
  <si>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</si>
  <si>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</si>
  <si>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</si>
  <si>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</si>
  <si>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</si>
  <si>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</si>
  <si>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</si>
  <si>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</si>
  <si>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</si>
  <si>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</si>
  <si>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</si>
  <si>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</si>
  <si>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</si>
  <si>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</si>
  <si>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</si>
  <si>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</si>
  <si>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</si>
  <si>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</si>
  <si>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</si>
  <si>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</si>
  <si>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</si>
  <si>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</si>
  <si>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</si>
  <si>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</si>
  <si>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</si>
  <si>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</si>
  <si>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</si>
  <si>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</si>
  <si>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</si>
  <si>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</si>
  <si>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</si>
  <si>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</si>
  <si>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</si>
  <si>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</si>
  <si>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</si>
  <si>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</si>
  <si>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</si>
  <si>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</si>
  <si>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</si>
  <si>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</si>
  <si>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</si>
  <si>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</si>
  <si>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</si>
  <si>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</si>
  <si>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</si>
  <si>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</si>
  <si>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</si>
  <si>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</si>
  <si>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</si>
  <si>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</si>
  <si>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</si>
  <si>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</si>
  <si>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</si>
  <si>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</si>
  <si>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</si>
  <si>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</si>
  <si>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</si>
  <si>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</si>
  <si>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</si>
  <si>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</si>
  <si>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</si>
  <si>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</si>
  <si>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</si>
  <si>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</si>
  <si>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</si>
  <si>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</si>
  <si>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</si>
  <si>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</si>
  <si>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</si>
  <si>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</si>
  <si>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</si>
  <si>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</si>
  <si>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</si>
  <si>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</si>
  <si>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</si>
  <si>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</si>
  <si>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</si>
  <si>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</si>
  <si>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</si>
  <si>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</si>
  <si>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</si>
  <si>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</si>
  <si>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</si>
  <si>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</si>
  <si>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</si>
  <si>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</si>
  <si>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</si>
  <si>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</si>
  <si>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</si>
  <si>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</si>
  <si>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</si>
  <si>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</si>
  <si>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</si>
  <si>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</si>
  <si>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</si>
  <si>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</si>
  <si>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</si>
  <si>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</si>
  <si>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</si>
  <si>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</si>
  <si>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</si>
  <si>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</si>
  <si>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</si>
  <si>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</si>
  <si>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</si>
  <si>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</si>
  <si>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</si>
  <si>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</si>
  <si>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</si>
  <si>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</si>
  <si>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</si>
  <si>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</si>
  <si>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</si>
  <si>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</si>
  <si>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</si>
  <si>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</si>
  <si>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</si>
  <si>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</si>
  <si>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</si>
  <si>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</si>
  <si>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</si>
  <si>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</si>
  <si>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</si>
  <si>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</si>
  <si>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</si>
  <si>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</si>
  <si>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</si>
  <si>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</si>
  <si>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</si>
  <si>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</si>
  <si>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</si>
  <si>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</si>
  <si>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</si>
  <si>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</si>
  <si>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</si>
  <si>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</si>
  <si>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</si>
  <si>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</si>
  <si>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</si>
  <si>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</si>
  <si>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</si>
  <si>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</si>
  <si>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</si>
  <si>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</si>
  <si>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</si>
  <si>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</si>
  <si>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</si>
  <si>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</si>
  <si>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</si>
  <si>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</si>
  <si>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</si>
  <si>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</si>
  <si>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</si>
  <si>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</si>
  <si>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</si>
  <si>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</si>
  <si>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</si>
  <si>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</si>
  <si>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</si>
  <si>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</si>
  <si>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</si>
  <si>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</si>
  <si>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</si>
  <si>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</si>
  <si>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</si>
  <si>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</si>
  <si>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</si>
  <si>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</si>
  <si>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</si>
  <si>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</si>
  <si>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</si>
  <si>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</si>
  <si>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</si>
  <si>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</si>
  <si>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</si>
  <si>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</si>
  <si>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</si>
  <si>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</si>
  <si>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</si>
  <si>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</si>
  <si>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</si>
  <si>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</si>
  <si>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</si>
  <si>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</si>
  <si>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</si>
  <si>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</si>
  <si>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</si>
  <si>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</si>
  <si>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</si>
  <si>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</si>
  <si>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</si>
  <si>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</si>
  <si>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</si>
  <si>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</si>
  <si>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</si>
  <si>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</si>
  <si>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</si>
  <si>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</si>
  <si>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</si>
  <si>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</si>
  <si>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</si>
  <si>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</si>
  <si>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</si>
  <si>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</si>
  <si>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</si>
  <si>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</si>
  <si>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</si>
  <si>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</si>
  <si>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</si>
  <si>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</si>
  <si>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</si>
  <si>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</si>
  <si>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</si>
  <si>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</si>
  <si>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</si>
  <si>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</si>
  <si>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</si>
  <si>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</si>
  <si>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</si>
  <si>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</si>
  <si>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</si>
  <si>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</si>
  <si>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</si>
  <si>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</si>
  <si>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</si>
  <si>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</si>
  <si>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</si>
  <si>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</si>
  <si>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</si>
  <si>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</si>
  <si>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</si>
  <si>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</si>
  <si>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</si>
  <si>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</si>
  <si>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</si>
  <si>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</si>
  <si>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</si>
  <si>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</si>
  <si>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</si>
  <si>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</si>
  <si>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</si>
  <si>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</si>
  <si>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</si>
  <si>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</si>
  <si>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</si>
  <si>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</si>
  <si>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</si>
  <si>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</si>
  <si>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</si>
  <si>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</si>
  <si>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</si>
  <si>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</si>
  <si>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</si>
  <si>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</si>
  <si>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</si>
  <si>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</si>
  <si>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</si>
  <si>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</si>
  <si>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</si>
  <si>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</si>
  <si>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</si>
  <si>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</si>
  <si>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</si>
  <si>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</si>
  <si>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</si>
  <si>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</si>
  <si>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</si>
  <si>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</si>
  <si>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</si>
  <si>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</si>
  <si>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</si>
  <si>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</si>
  <si>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</si>
  <si>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</si>
  <si>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</si>
  <si>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</si>
  <si>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</si>
  <si>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</si>
  <si>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</si>
  <si>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</si>
  <si>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</si>
  <si>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</si>
  <si>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</si>
  <si>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</si>
  <si>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</si>
  <si>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</si>
  <si>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</si>
  <si>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</si>
  <si>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</si>
  <si>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</si>
  <si>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</si>
  <si>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</si>
  <si>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</si>
  <si>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</si>
  <si>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</si>
  <si>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</si>
  <si>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</si>
  <si>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</si>
  <si>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</si>
  <si>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</si>
  <si>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</si>
  <si>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</si>
  <si>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</si>
  <si>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</si>
  <si>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</si>
  <si>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</si>
  <si>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</si>
  <si>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</si>
  <si>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</si>
  <si>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</si>
  <si>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</si>
  <si>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</si>
  <si>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</si>
  <si>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</si>
  <si>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</si>
  <si>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</si>
  <si>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</si>
  <si>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</si>
  <si>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</si>
  <si>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</si>
  <si>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</si>
  <si>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</si>
  <si>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</si>
  <si>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</si>
  <si>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</si>
  <si>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</si>
  <si>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</si>
  <si>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</si>
  <si>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</si>
  <si>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</si>
  <si>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</si>
  <si>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</si>
  <si>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</si>
  <si>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</si>
  <si>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</si>
  <si>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</si>
  <si>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</si>
  <si>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</si>
  <si>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</si>
  <si>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</si>
  <si>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</si>
  <si>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</si>
  <si>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</si>
  <si>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</si>
  <si>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</si>
  <si>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</si>
  <si>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</si>
  <si>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</si>
  <si>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</si>
  <si>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</si>
  <si>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</si>
  <si>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</si>
  <si>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</si>
  <si>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</si>
  <si>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</si>
  <si>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</si>
  <si>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</si>
  <si>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</si>
  <si>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</si>
  <si>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</si>
  <si>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</si>
  <si>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</si>
  <si>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</si>
  <si>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</si>
  <si>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</si>
  <si>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</si>
  <si>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</si>
  <si>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</si>
  <si>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</si>
  <si>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</si>
  <si>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</si>
  <si>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</si>
  <si>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</si>
  <si>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</si>
  <si>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</si>
  <si>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</si>
  <si>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</si>
  <si>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</si>
  <si>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</si>
  <si>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</si>
  <si>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</si>
  <si>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</si>
  <si>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</si>
  <si>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</si>
  <si>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</si>
  <si>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</si>
  <si>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</si>
  <si>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</si>
  <si>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</si>
  <si>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</si>
  <si>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</si>
  <si>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</si>
  <si>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</si>
  <si>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</si>
  <si>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</si>
  <si>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</si>
  <si>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</si>
  <si>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</si>
  <si>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</si>
  <si>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</si>
  <si>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</si>
  <si>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</si>
  <si>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</si>
  <si>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</si>
  <si>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</si>
  <si>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</si>
  <si>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</si>
  <si>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</si>
  <si>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</si>
  <si>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</si>
  <si>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</si>
  <si>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</si>
  <si>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</si>
  <si>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</si>
  <si>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</si>
  <si>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</si>
  <si>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</si>
  <si>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</si>
  <si>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</si>
  <si>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</si>
  <si>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</si>
  <si>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</si>
  <si>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</si>
  <si>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</si>
  <si>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</si>
  <si>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</si>
  <si>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</si>
  <si>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</si>
  <si>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</si>
  <si>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</si>
  <si>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</si>
  <si>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</si>
  <si>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</si>
  <si>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</si>
  <si>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</si>
  <si>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</si>
  <si>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</si>
  <si>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</si>
  <si>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</si>
  <si>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</si>
  <si>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</si>
  <si>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</si>
  <si>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</si>
  <si>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</si>
  <si>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</si>
  <si>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</si>
  <si>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</si>
  <si>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</si>
  <si>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</si>
  <si>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</si>
  <si>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</si>
  <si>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</si>
  <si>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</si>
  <si>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</si>
  <si>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</si>
  <si>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</si>
  <si>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</si>
  <si>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</si>
  <si>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</si>
  <si>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</si>
  <si>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</si>
  <si>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</si>
  <si>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</si>
  <si>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</si>
  <si>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</si>
  <si>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</si>
  <si>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</si>
  <si>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</si>
  <si>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</si>
  <si>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</si>
  <si>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</si>
  <si>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</si>
  <si>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</si>
  <si>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</si>
  <si>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</si>
  <si>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</si>
  <si>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</si>
  <si>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</si>
  <si>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</si>
  <si>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</si>
  <si>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</si>
  <si>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</si>
  <si>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</si>
  <si>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</si>
  <si>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</si>
  <si>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</si>
  <si>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</si>
  <si>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</si>
  <si>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</si>
  <si>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</si>
  <si>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</si>
  <si>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</si>
  <si>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</si>
  <si>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</si>
  <si>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</si>
  <si>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</si>
  <si>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</si>
  <si>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</si>
  <si>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</si>
  <si>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</si>
  <si>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</si>
  <si>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</si>
  <si>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</si>
  <si>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</si>
  <si>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</si>
  <si>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</si>
  <si>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</si>
  <si>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</si>
  <si>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</si>
  <si>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</si>
  <si>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</si>
  <si>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</si>
  <si>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</si>
  <si>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</si>
  <si>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</si>
  <si>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</si>
  <si>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</si>
  <si>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</si>
  <si>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</si>
  <si>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</si>
  <si>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</si>
  <si>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</si>
  <si>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</si>
  <si>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</si>
  <si>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</si>
  <si>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</si>
  <si>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</si>
  <si>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</si>
  <si>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</si>
  <si>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</si>
  <si>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</si>
  <si>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</si>
  <si>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</si>
  <si>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</si>
  <si>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</si>
  <si>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</si>
  <si>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</si>
  <si>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</si>
  <si>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</si>
  <si>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</si>
  <si>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</si>
  <si>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</si>
  <si>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</si>
  <si>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</si>
  <si>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</si>
  <si>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</si>
  <si>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</si>
  <si>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</si>
  <si>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</si>
  <si>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</si>
  <si>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</si>
  <si>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</si>
  <si>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</si>
  <si>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</si>
  <si>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</si>
  <si>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</si>
  <si>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</si>
  <si>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</si>
  <si>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</si>
  <si>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</si>
  <si>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</si>
  <si>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</si>
  <si>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</si>
  <si>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</si>
  <si>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</si>
  <si>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</si>
  <si>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</si>
  <si>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</si>
  <si>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</si>
  <si>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</si>
  <si>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</si>
  <si>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</si>
  <si>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</si>
  <si>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</si>
  <si>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</si>
  <si>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</si>
  <si>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</si>
  <si>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</si>
  <si>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</si>
  <si>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</si>
  <si>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</si>
  <si>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</si>
  <si>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</si>
  <si>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</si>
  <si>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</si>
  <si>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</si>
  <si>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</si>
  <si>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</si>
  <si>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</si>
  <si>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</si>
  <si>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</si>
  <si>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</si>
  <si>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</si>
  <si>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</si>
  <si>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</si>
  <si>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</si>
  <si>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</si>
  <si>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</si>
  <si>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</si>
  <si>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</si>
  <si>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</si>
  <si>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</si>
  <si>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</si>
  <si>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</si>
  <si>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</si>
  <si>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</si>
  <si>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</si>
  <si>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</si>
  <si>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</si>
  <si>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</si>
  <si>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</si>
  <si>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</si>
  <si>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</si>
  <si>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</si>
  <si>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</si>
  <si>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</si>
  <si>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</si>
  <si>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</si>
  <si>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</si>
  <si>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</si>
  <si>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</si>
  <si>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</si>
  <si>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</si>
  <si>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</si>
  <si>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</si>
  <si>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</si>
  <si>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</si>
  <si>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</si>
  <si>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</si>
  <si>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</si>
  <si>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</si>
  <si>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</si>
  <si>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</si>
  <si>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</si>
  <si>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</si>
  <si>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</si>
  <si>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</si>
  <si>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</si>
  <si>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</si>
  <si>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</si>
  <si>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</si>
  <si>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</si>
  <si>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</si>
  <si>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</si>
  <si>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</si>
  <si>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</si>
  <si>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</si>
  <si>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</si>
  <si>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</si>
  <si>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</si>
  <si>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</si>
  <si>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</si>
  <si>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</si>
  <si>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</si>
  <si>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</si>
  <si>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</si>
  <si>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</si>
  <si>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</si>
  <si>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</si>
  <si>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</si>
  <si>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</si>
  <si>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</si>
  <si>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</si>
  <si>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</si>
  <si>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</si>
  <si>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</si>
  <si>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</si>
  <si>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</si>
  <si>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</si>
  <si>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</si>
  <si>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</si>
  <si>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</si>
  <si>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</si>
  <si>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</si>
  <si>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</si>
  <si>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</si>
  <si>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</si>
  <si>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</si>
  <si>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</si>
  <si>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</si>
  <si>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</si>
  <si>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</si>
  <si>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</si>
  <si>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</si>
  <si>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</si>
  <si>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</si>
  <si>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</si>
  <si>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</si>
  <si>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</si>
  <si>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</si>
  <si>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</si>
  <si>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</si>
  <si>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</si>
  <si>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</si>
  <si>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</si>
  <si>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</si>
  <si>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</si>
  <si>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</si>
  <si>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</si>
  <si>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</si>
  <si>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</si>
  <si>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</si>
  <si>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</si>
  <si>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</si>
  <si>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</si>
  <si>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</si>
  <si>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</si>
  <si>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</si>
  <si>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</si>
  <si>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</si>
  <si>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</si>
  <si>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</si>
  <si>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</si>
  <si>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</si>
  <si>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</si>
  <si>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</si>
  <si>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</si>
  <si>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</si>
  <si>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</si>
  <si>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</si>
  <si>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</si>
  <si>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</si>
  <si>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</si>
  <si>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</si>
  <si>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</si>
  <si>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</si>
  <si>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</si>
  <si>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</si>
  <si>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</si>
  <si>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</si>
  <si>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</si>
  <si>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</si>
  <si>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</si>
  <si>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</si>
  <si>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</si>
  <si>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</si>
  <si>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</si>
  <si>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</si>
  <si>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</si>
  <si>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</si>
  <si>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</si>
  <si>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</si>
  <si>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</si>
  <si>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</si>
  <si>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</si>
  <si>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</si>
  <si>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</si>
  <si>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</si>
  <si>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</si>
  <si>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</si>
  <si>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</si>
  <si>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</si>
  <si>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</si>
  <si>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</si>
  <si>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</si>
  <si>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</si>
  <si>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</si>
  <si>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</si>
  <si>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</si>
  <si>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</si>
  <si>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</si>
  <si>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</si>
  <si>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</si>
  <si>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</si>
  <si>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</si>
  <si>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</si>
  <si>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</si>
  <si>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</si>
  <si>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</si>
  <si>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</si>
  <si>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</si>
  <si>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</si>
  <si>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</si>
  <si>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</si>
  <si>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</si>
  <si>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</si>
  <si>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</si>
  <si>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</si>
  <si>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</si>
  <si>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</si>
  <si>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</si>
  <si>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</si>
  <si>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</si>
  <si>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</si>
  <si>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</si>
  <si>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</si>
  <si>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</si>
  <si>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</si>
  <si>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</si>
  <si>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</si>
  <si>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</si>
  <si>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</si>
  <si>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</si>
  <si>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</si>
  <si>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</si>
  <si>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</si>
  <si>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</si>
  <si>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</si>
  <si>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</si>
  <si>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</si>
  <si>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</si>
  <si>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</si>
  <si>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</si>
  <si>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</si>
  <si>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</si>
  <si>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</si>
  <si>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</si>
  <si>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</si>
  <si>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</si>
  <si>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</si>
  <si>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</si>
  <si>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</si>
  <si>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</si>
  <si>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</si>
  <si>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</si>
  <si>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</si>
  <si>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</si>
  <si>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</si>
  <si>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</si>
  <si>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</si>
  <si>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</si>
  <si>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</si>
  <si>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</si>
  <si>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</si>
  <si>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</si>
  <si>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</si>
  <si>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</si>
  <si>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</si>
  <si>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</si>
  <si>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</si>
  <si>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</si>
  <si>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</si>
  <si>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</si>
  <si>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</si>
  <si>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</si>
  <si>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</si>
  <si>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</si>
  <si>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</si>
  <si>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</si>
  <si>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</si>
  <si>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</si>
  <si>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</si>
  <si>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</si>
  <si>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</si>
  <si>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</si>
  <si>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</si>
  <si>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</si>
  <si>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</si>
  <si>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</si>
  <si>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</si>
  <si>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</si>
  <si>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</si>
  <si>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</si>
  <si>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</si>
  <si>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</si>
  <si>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</si>
  <si>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</si>
  <si>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</si>
  <si>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</si>
  <si>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</si>
  <si>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</si>
  <si>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</si>
  <si>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</si>
  <si>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</si>
  <si>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</si>
  <si>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</si>
  <si>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</si>
  <si>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</si>
  <si>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</si>
  <si>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</si>
  <si>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</si>
  <si>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</si>
  <si>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</si>
  <si>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</si>
  <si>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</si>
  <si>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</si>
  <si>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</si>
  <si>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</si>
  <si>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</si>
  <si>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</si>
  <si>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</si>
  <si>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</si>
  <si>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</si>
  <si>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</si>
  <si>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</si>
  <si>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</si>
  <si>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</si>
  <si>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</si>
  <si>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</si>
  <si>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</si>
  <si>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</si>
  <si>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</si>
  <si>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</si>
  <si>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</si>
  <si>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</si>
  <si>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</si>
  <si>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</si>
  <si>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</si>
  <si>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</si>
  <si>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</si>
  <si>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</si>
  <si>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</si>
  <si>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</si>
  <si>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</si>
  <si>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</si>
  <si>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</si>
  <si>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</si>
  <si>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</si>
  <si>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</si>
  <si>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</si>
  <si>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</si>
  <si>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</si>
  <si>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</si>
  <si>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</si>
  <si>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</si>
  <si>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</si>
  <si>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</si>
  <si>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</si>
  <si>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</si>
  <si>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</si>
  <si>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</si>
  <si>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</si>
  <si>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</si>
  <si>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</si>
  <si>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</si>
  <si>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</si>
  <si>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</si>
  <si>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</si>
  <si>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</si>
  <si>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</si>
  <si>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</si>
  <si>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</si>
  <si>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</si>
  <si>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</si>
  <si>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</si>
  <si>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</si>
  <si>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</si>
  <si>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</si>
  <si>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</si>
  <si>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</si>
  <si>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</si>
  <si>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</si>
  <si>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</si>
  <si>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</si>
  <si>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</si>
  <si>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</si>
  <si>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</si>
  <si>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</si>
  <si>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</si>
  <si>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</si>
  <si>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</si>
  <si>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</si>
  <si>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</si>
  <si>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</si>
  <si>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</si>
  <si>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</si>
  <si>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</si>
  <si>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</si>
  <si>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</si>
  <si>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</si>
  <si>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</si>
  <si>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</si>
  <si>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</si>
  <si>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</si>
  <si>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</si>
  <si>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</si>
  <si>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</si>
  <si>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</si>
  <si>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</si>
  <si>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</si>
  <si>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</si>
  <si>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</si>
  <si>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</si>
  <si>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</si>
  <si>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</si>
  <si>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</si>
  <si>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</si>
  <si>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</si>
  <si>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</si>
  <si>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</si>
  <si>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</si>
  <si>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</si>
  <si>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</si>
  <si>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</si>
  <si>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</si>
  <si>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</si>
  <si>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</si>
  <si>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</si>
  <si>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</si>
  <si>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</si>
  <si>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</si>
  <si>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</si>
  <si>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</si>
  <si>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</si>
  <si>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</si>
  <si>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</si>
  <si>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</si>
  <si>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</si>
  <si>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</si>
  <si>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</si>
  <si>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</si>
  <si>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</si>
  <si>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</si>
  <si>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</si>
  <si>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</si>
  <si>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</si>
  <si>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</si>
  <si>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</si>
  <si>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</si>
  <si>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</si>
  <si>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</si>
  <si>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</si>
  <si>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</si>
  <si>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</si>
  <si>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</si>
  <si>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</si>
  <si>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</si>
  <si>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</si>
  <si>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</si>
  <si>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</si>
  <si>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</si>
  <si>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</si>
  <si>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</si>
  <si>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</si>
  <si>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</si>
  <si>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</si>
  <si>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</si>
  <si>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</si>
  <si>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</si>
  <si>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</si>
  <si>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</si>
  <si>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</si>
  <si>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</si>
  <si>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</si>
  <si>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</si>
  <si>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</si>
  <si>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</si>
  <si>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</si>
  <si>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</si>
  <si>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</si>
  <si>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</si>
  <si>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</si>
  <si>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</si>
  <si>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</si>
  <si>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</si>
  <si>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</si>
  <si>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</si>
  <si>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</si>
  <si>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</si>
  <si>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</si>
  <si>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</si>
  <si>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</si>
  <si>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</si>
  <si>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</si>
  <si>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</si>
  <si>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</si>
  <si>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</si>
  <si>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</si>
  <si>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</si>
  <si>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</si>
  <si>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</si>
  <si>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</si>
  <si>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</si>
  <si>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</si>
  <si>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</si>
  <si>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</si>
  <si>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</si>
  <si>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</si>
  <si>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</si>
  <si>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</si>
  <si>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</si>
  <si>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</si>
  <si>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</si>
  <si>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</si>
  <si>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</si>
  <si>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</si>
  <si>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</si>
  <si>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</si>
  <si>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</si>
  <si>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</si>
  <si>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</si>
  <si>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</si>
  <si>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</si>
  <si>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</si>
  <si>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</si>
  <si>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</si>
  <si>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</si>
  <si>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</si>
  <si>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</si>
  <si>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</si>
  <si>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</si>
  <si>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</si>
  <si>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</si>
  <si>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</si>
  <si>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</si>
  <si>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</si>
  <si>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</si>
  <si>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</si>
  <si>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</si>
  <si>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</si>
  <si>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</si>
  <si>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</si>
  <si>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</si>
  <si>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</si>
  <si>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</si>
  <si>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</si>
  <si>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</si>
  <si>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</si>
  <si>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</si>
  <si>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</si>
  <si>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</si>
  <si>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</si>
  <si>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</si>
  <si>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</si>
  <si>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</si>
  <si>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</si>
  <si>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</si>
  <si>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</si>
  <si>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</si>
  <si>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</si>
  <si>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</si>
  <si>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</si>
  <si>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</si>
  <si>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</si>
  <si>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</si>
  <si>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</si>
  <si>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</si>
  <si>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</si>
  <si>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</si>
  <si>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</si>
  <si>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</si>
  <si>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</si>
  <si>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</si>
  <si>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</si>
  <si>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</si>
  <si>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</si>
  <si>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</si>
  <si>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</si>
  <si>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</si>
  <si>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</si>
  <si>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</si>
  <si>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</si>
  <si>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</si>
  <si>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</si>
  <si>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</si>
  <si>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</si>
  <si>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</si>
  <si>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</si>
  <si>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</si>
  <si>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</si>
  <si>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</si>
  <si>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</si>
  <si>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</si>
  <si>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</si>
  <si>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</si>
  <si>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</si>
  <si>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</si>
  <si>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</si>
  <si>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</si>
  <si>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</si>
  <si>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</si>
  <si>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</si>
  <si>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</si>
  <si>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</si>
  <si>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</si>
  <si>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</si>
  <si>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</si>
  <si>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</si>
  <si>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</si>
  <si>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</si>
  <si>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</si>
  <si>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</si>
  <si>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</si>
  <si>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</si>
  <si>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</si>
  <si>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</si>
  <si>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</si>
  <si>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</si>
  <si>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</si>
  <si>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</si>
  <si>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</si>
  <si>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</si>
  <si>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</si>
  <si>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</si>
  <si>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</si>
  <si>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</si>
  <si>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</si>
  <si>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</si>
  <si>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</si>
  <si>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</si>
  <si>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</si>
  <si>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</si>
  <si>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</si>
  <si>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</si>
  <si>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</si>
  <si>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</si>
  <si>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</si>
  <si>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</si>
  <si>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</si>
  <si>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</si>
  <si>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</si>
  <si>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</si>
  <si>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</si>
  <si>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</si>
  <si>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</si>
  <si>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</si>
  <si>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</si>
  <si>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</si>
  <si>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</si>
  <si>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</si>
  <si>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</si>
  <si>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</si>
  <si>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</si>
  <si>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</si>
  <si>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</si>
  <si>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</si>
  <si>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</si>
  <si>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</si>
  <si>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</si>
  <si>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</si>
  <si>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</si>
  <si>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</si>
  <si>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</si>
  <si>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</si>
  <si>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</si>
  <si>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</si>
  <si>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</si>
  <si>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</si>
  <si>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</si>
  <si>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</si>
  <si>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</si>
  <si>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</si>
  <si>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</si>
  <si>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</si>
  <si>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</si>
  <si>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</si>
  <si>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</si>
  <si>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</si>
  <si>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</si>
  <si>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</si>
  <si>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</si>
  <si>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</si>
  <si>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</si>
  <si>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</si>
  <si>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</si>
  <si>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</si>
  <si>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</si>
  <si>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</si>
  <si>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</si>
  <si>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</si>
  <si>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</si>
  <si>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</si>
  <si>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</si>
  <si>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</si>
  <si>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</si>
  <si>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</si>
  <si>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</si>
  <si>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</si>
  <si>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</si>
  <si>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</si>
  <si>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</si>
  <si>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</si>
  <si>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</si>
  <si>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</si>
  <si>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</si>
  <si>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</si>
  <si>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</si>
  <si>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</si>
  <si>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</si>
  <si>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</si>
  <si>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</si>
  <si>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</si>
  <si>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</si>
  <si>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</si>
  <si>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</si>
  <si>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</si>
  <si>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</si>
  <si>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</si>
  <si>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</si>
  <si>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</si>
  <si>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</si>
  <si>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</si>
  <si>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</si>
  <si>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</si>
  <si>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</si>
  <si>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</si>
  <si>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</si>
  <si>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</si>
  <si>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</si>
  <si>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</si>
  <si>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</si>
  <si>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</si>
  <si>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</si>
  <si>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</si>
  <si>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</si>
  <si>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</si>
  <si>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</si>
  <si>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</si>
  <si>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</si>
  <si>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</si>
  <si>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</si>
  <si>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</si>
  <si>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</si>
  <si>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</si>
  <si>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</si>
  <si>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</si>
  <si>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</si>
  <si>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</si>
  <si>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</si>
  <si>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</si>
  <si>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</si>
  <si>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</si>
  <si>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</si>
  <si>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</si>
  <si>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</si>
  <si>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</si>
  <si>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</si>
  <si>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</si>
  <si>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</si>
  <si>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</si>
  <si>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</si>
  <si>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</si>
  <si>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</si>
  <si>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</si>
  <si>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</si>
  <si>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</si>
  <si>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</si>
  <si>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</si>
  <si>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</si>
  <si>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</si>
  <si>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</si>
  <si>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</si>
  <si>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</si>
  <si>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</si>
  <si>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</si>
  <si>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</si>
  <si>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</si>
  <si>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</si>
  <si>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</si>
  <si>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</si>
  <si>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</si>
  <si>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</si>
  <si>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</si>
  <si>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</si>
  <si>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</si>
  <si>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</si>
  <si>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</si>
  <si>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</si>
  <si>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</si>
  <si>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</si>
  <si>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</si>
  <si>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</si>
  <si>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</si>
  <si>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</si>
  <si>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</si>
  <si>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</si>
  <si>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</si>
  <si>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</si>
  <si>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</si>
  <si>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</si>
  <si>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</si>
  <si>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</si>
  <si>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</si>
  <si>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</si>
  <si>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</si>
  <si>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</si>
  <si>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</si>
  <si>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</si>
  <si>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</si>
  <si>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</si>
  <si>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</si>
  <si>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</si>
  <si>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</si>
  <si>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</si>
  <si>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</si>
  <si>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</si>
  <si>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</si>
  <si>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</si>
  <si>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</si>
  <si>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</si>
  <si>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</si>
  <si>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</si>
  <si>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</si>
  <si>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</si>
  <si>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</si>
  <si>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</si>
  <si>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</si>
  <si>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</si>
  <si>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</si>
  <si>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</si>
  <si>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</si>
  <si>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</si>
  <si>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</si>
  <si>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</si>
  <si>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</si>
  <si>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</si>
  <si>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</si>
  <si>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</si>
  <si>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</si>
  <si>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</si>
  <si>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</si>
  <si>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</si>
  <si>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</si>
  <si>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</si>
  <si>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</si>
  <si>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</si>
  <si>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</si>
  <si>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</si>
  <si>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</si>
  <si>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</si>
  <si>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</si>
  <si>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</si>
  <si>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</si>
  <si>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</si>
  <si>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</si>
  <si>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</si>
  <si>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</si>
  <si>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</si>
  <si>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</si>
  <si>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</si>
  <si>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</si>
  <si>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</si>
  <si>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</si>
  <si>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</si>
  <si>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</si>
  <si>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</si>
  <si>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</si>
  <si>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</si>
  <si>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</si>
  <si>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</si>
  <si>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</si>
  <si>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</si>
  <si>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</si>
  <si>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</si>
  <si>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</si>
  <si>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</si>
  <si>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</si>
  <si>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</si>
  <si>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</si>
  <si>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</si>
  <si>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</si>
  <si>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</si>
  <si>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</si>
  <si>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</si>
  <si>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</si>
  <si>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</si>
  <si>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</si>
  <si>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</si>
  <si>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</si>
  <si>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</si>
  <si>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</si>
  <si>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</si>
  <si>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</si>
  <si>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</si>
  <si>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</si>
  <si>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</si>
  <si>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</si>
  <si>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</si>
  <si>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</si>
  <si>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</si>
  <si>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</si>
  <si>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</si>
  <si>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</si>
  <si>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</si>
  <si>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</si>
  <si>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</si>
  <si>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</si>
  <si>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</si>
  <si>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</si>
  <si>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</si>
  <si>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</si>
  <si>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</si>
  <si>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</si>
  <si>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</si>
  <si>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</si>
  <si>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</si>
  <si>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</si>
  <si>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</si>
  <si>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</si>
  <si>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</si>
  <si>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</si>
  <si>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</si>
  <si>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</si>
  <si>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</si>
  <si>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</si>
  <si>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</si>
  <si>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</si>
  <si>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</si>
  <si>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</si>
  <si>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</si>
  <si>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</si>
  <si>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</si>
  <si>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</si>
  <si>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</si>
  <si>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</si>
  <si>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</si>
  <si>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</si>
  <si>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</si>
  <si>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</si>
  <si>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</si>
  <si>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</si>
  <si>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</si>
  <si>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</si>
  <si>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</si>
  <si>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</si>
  <si>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</si>
  <si>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</si>
  <si>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</si>
  <si>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</si>
  <si>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</si>
  <si>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</si>
  <si>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</si>
  <si>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</si>
  <si>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</si>
  <si>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</si>
  <si>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</si>
  <si>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</si>
  <si>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</si>
  <si>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</si>
  <si>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</si>
  <si>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</si>
  <si>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</si>
  <si>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</si>
  <si>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</si>
  <si>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</si>
  <si>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</si>
  <si>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</si>
  <si>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</si>
  <si>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</si>
  <si>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</si>
  <si>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</si>
  <si>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</si>
  <si>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</si>
  <si>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</si>
  <si>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</si>
  <si>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</si>
  <si>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</si>
  <si>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</si>
  <si>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</si>
  <si>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</si>
  <si>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</si>
  <si>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</si>
  <si>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</si>
  <si>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</si>
  <si>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</si>
  <si>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</si>
  <si>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</si>
  <si>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</si>
  <si>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</si>
  <si>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</si>
  <si>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</si>
  <si>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</si>
  <si>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</si>
  <si>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</si>
  <si>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</si>
  <si>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</si>
  <si>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</si>
  <si>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</si>
  <si>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</si>
  <si>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</si>
  <si>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</si>
  <si>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</si>
  <si>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</si>
  <si>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</si>
  <si>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</si>
  <si>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</si>
  <si>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</si>
  <si>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</si>
  <si>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</si>
  <si>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</si>
  <si>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</si>
  <si>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</si>
  <si>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</si>
  <si>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</si>
  <si>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</si>
  <si>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</si>
  <si>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</si>
  <si>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</si>
  <si>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</si>
  <si>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</si>
  <si>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</si>
  <si>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</si>
  <si>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</si>
  <si>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</si>
  <si>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</si>
  <si>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</si>
  <si>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</si>
  <si>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</si>
  <si>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</si>
  <si>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</si>
  <si>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</si>
  <si>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</si>
  <si>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</si>
  <si>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</si>
  <si>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</si>
  <si>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</si>
  <si>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</si>
  <si>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</si>
  <si>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</si>
  <si>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</si>
  <si>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</si>
  <si>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</si>
  <si>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</si>
  <si>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</si>
  <si>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</si>
  <si>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</si>
  <si>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</si>
  <si>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</si>
  <si>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</si>
  <si>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</si>
  <si>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</si>
  <si>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</si>
  <si>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</si>
  <si>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</si>
  <si>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</si>
  <si>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</si>
  <si>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</si>
  <si>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</si>
  <si>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</si>
  <si>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</si>
  <si>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</si>
  <si>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</si>
  <si>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</si>
  <si>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</si>
  <si>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</si>
  <si>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</si>
  <si>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</si>
  <si>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</si>
  <si>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</si>
  <si>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</si>
  <si>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</si>
  <si>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</si>
  <si>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</si>
  <si>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</si>
  <si>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</si>
  <si>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</si>
  <si>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</si>
  <si>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</si>
  <si>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</si>
  <si>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</si>
  <si>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</si>
  <si>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</si>
  <si>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</si>
  <si>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</si>
  <si>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</si>
  <si>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</si>
  <si>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</si>
  <si>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</si>
  <si>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</si>
  <si>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</si>
  <si>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</si>
  <si>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</si>
  <si>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</si>
  <si>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</si>
  <si>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</si>
  <si>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</si>
  <si>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</si>
  <si>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</si>
  <si>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</si>
  <si>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</si>
  <si>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</si>
  <si>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</si>
  <si>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</si>
  <si>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</si>
  <si>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</si>
  <si>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</si>
  <si>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</si>
  <si>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</si>
  <si>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</si>
  <si>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</si>
  <si>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</si>
  <si>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</si>
  <si>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</si>
  <si>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</si>
  <si>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</si>
  <si>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</si>
  <si>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</si>
  <si>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</si>
  <si>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</si>
  <si>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</si>
  <si>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</si>
  <si>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</si>
  <si>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</si>
  <si>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</si>
  <si>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</si>
  <si>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</si>
  <si>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</si>
  <si>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</si>
  <si>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</si>
  <si>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</si>
  <si>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</si>
  <si>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</si>
  <si>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</si>
  <si>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</si>
  <si>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</si>
  <si>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</si>
  <si>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</si>
  <si>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</si>
  <si>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</si>
  <si>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</si>
  <si>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</si>
  <si>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</si>
  <si>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</si>
  <si>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</si>
  <si>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</si>
  <si>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</si>
  <si>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</si>
  <si>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</si>
  <si>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</si>
  <si>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</si>
  <si>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</si>
  <si>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</si>
  <si>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</si>
  <si>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</si>
  <si>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</si>
  <si>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</si>
  <si>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</si>
  <si>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</si>
  <si>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</si>
  <si>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</si>
  <si>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</si>
  <si>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</si>
  <si>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</si>
  <si>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</si>
  <si>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</si>
  <si>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</si>
  <si>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</si>
  <si>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</si>
  <si>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</si>
  <si>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</si>
  <si>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</si>
  <si>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</si>
  <si>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</si>
  <si>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</si>
  <si>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</si>
  <si>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</si>
  <si>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</si>
  <si>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</si>
  <si>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</si>
  <si>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</si>
  <si>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</si>
  <si>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</si>
  <si>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</si>
  <si>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</si>
  <si>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</si>
  <si>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</si>
  <si>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</si>
  <si>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</si>
  <si>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</si>
  <si>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</si>
  <si>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</si>
  <si>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</si>
  <si>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</si>
  <si>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</si>
  <si>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</si>
  <si>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</si>
  <si>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</si>
  <si>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</si>
  <si>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</si>
  <si>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</si>
  <si>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</si>
  <si>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</si>
  <si>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</si>
  <si>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</si>
  <si>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</si>
  <si>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</si>
  <si>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</si>
  <si>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</si>
  <si>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</si>
  <si>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</si>
  <si>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</si>
  <si>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</si>
  <si>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</si>
  <si>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</si>
  <si>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</si>
  <si>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</si>
  <si>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</si>
  <si>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</si>
  <si>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</si>
  <si>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</si>
  <si>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</si>
  <si>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</si>
  <si>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</si>
  <si>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</si>
  <si>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</si>
  <si>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</si>
  <si>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</si>
  <si>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</si>
  <si>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</si>
  <si>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</si>
  <si>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</si>
  <si>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</si>
  <si>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</si>
  <si>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</si>
  <si>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</si>
  <si>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</si>
  <si>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</si>
  <si>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</si>
  <si>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</si>
  <si>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</si>
  <si>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</si>
  <si>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</si>
  <si>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</si>
  <si>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</si>
  <si>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</si>
  <si>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</si>
  <si>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</si>
  <si>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</si>
  <si>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</si>
  <si>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</si>
  <si>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</si>
  <si>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</si>
  <si>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</si>
  <si>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</si>
  <si>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</si>
  <si>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</si>
  <si>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</si>
  <si>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</si>
  <si>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</si>
  <si>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</si>
  <si>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</si>
  <si>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</si>
  <si>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</si>
  <si>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</si>
  <si>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</si>
  <si>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</si>
  <si>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</si>
  <si>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</si>
  <si>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</si>
  <si>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</si>
  <si>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</si>
  <si>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</si>
  <si>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</si>
  <si>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</si>
  <si>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</si>
  <si>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</si>
  <si>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</si>
  <si>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</si>
  <si>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</si>
  <si>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</si>
  <si>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</si>
  <si>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</si>
  <si>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</si>
  <si>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</si>
  <si>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</si>
  <si>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</si>
  <si>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</si>
  <si>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</si>
  <si>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</si>
  <si>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</si>
  <si>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</si>
  <si>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</si>
  <si>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</si>
  <si>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</si>
  <si>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</si>
  <si>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</si>
  <si>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</si>
  <si>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</si>
  <si>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</si>
  <si>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</si>
  <si>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</si>
  <si>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</si>
  <si>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</si>
  <si>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</si>
  <si>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</si>
  <si>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</si>
  <si>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</si>
  <si>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</si>
  <si>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</si>
  <si>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</si>
  <si>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</si>
  <si>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</si>
  <si>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</si>
  <si>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</si>
  <si>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</si>
  <si>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</si>
  <si>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</si>
  <si>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</si>
  <si>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</si>
  <si>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</si>
  <si>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</si>
  <si>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</si>
  <si>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</si>
  <si>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</si>
  <si>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</si>
  <si>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</si>
  <si>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</si>
  <si>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</si>
  <si>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</si>
  <si>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</si>
  <si>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</si>
  <si>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</si>
  <si>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</si>
  <si>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</si>
  <si>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</si>
  <si>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</si>
  <si>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</si>
  <si>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</si>
  <si>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</si>
  <si>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</si>
  <si>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</si>
  <si>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</si>
  <si>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</si>
  <si>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</si>
  <si>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</si>
  <si>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</si>
  <si>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</si>
  <si>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</si>
  <si>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</si>
  <si>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</si>
  <si>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</si>
  <si>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</si>
  <si>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</si>
  <si>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</si>
  <si>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</si>
  <si>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</si>
  <si>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</si>
  <si>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</si>
  <si>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</si>
  <si>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</si>
  <si>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</si>
  <si>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</si>
  <si>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</si>
  <si>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</si>
  <si>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</si>
  <si>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</si>
  <si>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</si>
  <si>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</si>
  <si>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</si>
  <si>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</si>
  <si>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</si>
  <si>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</si>
  <si>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</si>
  <si>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</si>
  <si>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</si>
  <si>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</si>
  <si>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</si>
  <si>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</si>
  <si>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</si>
  <si>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</si>
  <si>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</si>
  <si>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</si>
  <si>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</si>
  <si>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</si>
  <si>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</si>
  <si>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</si>
  <si>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</si>
  <si>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</si>
  <si>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</si>
  <si>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</si>
  <si>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</si>
  <si>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</si>
  <si>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</si>
  <si>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</si>
  <si>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</si>
  <si>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</si>
  <si>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</si>
  <si>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</si>
  <si>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</si>
  <si>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</si>
  <si>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</si>
  <si>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</si>
  <si>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</si>
  <si>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</si>
  <si>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</si>
  <si>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</si>
  <si>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</si>
  <si>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</si>
  <si>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</si>
  <si>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</si>
  <si>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</si>
  <si>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</si>
  <si>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</si>
  <si>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</si>
  <si>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</si>
  <si>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</si>
  <si>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</si>
  <si>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</si>
  <si>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</si>
  <si>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</si>
  <si>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</si>
  <si>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</si>
  <si>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</si>
  <si>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</si>
  <si>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</si>
  <si>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</si>
  <si>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</si>
  <si>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</si>
  <si>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</si>
  <si>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</si>
  <si>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</si>
  <si>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</si>
  <si>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</si>
  <si>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</si>
  <si>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</si>
  <si>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</si>
  <si>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</si>
  <si>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</si>
  <si>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</si>
  <si>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</si>
  <si>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</si>
  <si>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</si>
  <si>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</si>
  <si>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</si>
  <si>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</si>
  <si>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</si>
  <si>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</si>
  <si>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</si>
  <si>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</si>
  <si>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</si>
  <si>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</si>
  <si>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</si>
  <si>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</si>
  <si>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</si>
  <si>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</si>
  <si>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</si>
  <si>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</si>
  <si>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</si>
  <si>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</si>
  <si>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</si>
  <si>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</si>
  <si>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</si>
  <si>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</si>
  <si>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</si>
  <si>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</si>
  <si>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</si>
  <si>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</si>
  <si>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</si>
  <si>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</si>
  <si>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</si>
  <si>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</si>
  <si>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</si>
  <si>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</si>
  <si>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</si>
  <si>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</si>
  <si>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</si>
  <si>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</si>
  <si>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</si>
  <si>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</si>
  <si>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</si>
  <si>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</si>
  <si>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</si>
  <si>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</si>
  <si>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</si>
  <si>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</si>
  <si>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</si>
  <si>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</si>
  <si>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</si>
  <si>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</si>
  <si>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</si>
  <si>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</si>
  <si>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</si>
  <si>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</si>
  <si>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</si>
  <si>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</si>
  <si>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</si>
  <si>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</si>
  <si>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</si>
  <si>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</si>
  <si>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</si>
  <si>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</si>
  <si>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</si>
  <si>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</si>
  <si>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</si>
  <si>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</si>
  <si>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</si>
  <si>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</si>
  <si>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</si>
  <si>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</si>
  <si>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</si>
  <si>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</si>
  <si>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</si>
  <si>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</si>
  <si>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</si>
  <si>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</si>
  <si>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</si>
  <si>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</si>
  <si>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</si>
  <si>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</si>
  <si>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</si>
  <si>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</si>
  <si>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</si>
  <si>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</si>
  <si>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</si>
  <si>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</si>
  <si>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</si>
  <si>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</si>
  <si>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</si>
  <si>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</si>
  <si>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</si>
  <si>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</si>
  <si>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</si>
  <si>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</si>
  <si>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</si>
  <si>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</si>
  <si>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</si>
  <si>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</si>
  <si>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</si>
  <si>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</si>
  <si>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</si>
  <si>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</si>
  <si>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</si>
  <si>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</si>
  <si>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</si>
  <si>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</si>
  <si>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</si>
  <si>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</si>
  <si>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</si>
  <si>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</si>
  <si>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</si>
  <si>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</si>
  <si>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</si>
  <si>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</si>
  <si>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</si>
  <si>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</si>
  <si>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</si>
  <si>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</si>
  <si>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</si>
  <si>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</si>
  <si>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</si>
  <si>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</si>
  <si>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</si>
  <si>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</si>
  <si>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</si>
  <si>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</si>
  <si>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</si>
  <si>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</si>
  <si>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</si>
  <si>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</si>
  <si>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</si>
  <si>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</si>
  <si>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</si>
  <si>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</si>
  <si>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</si>
  <si>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</si>
  <si>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</si>
  <si>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</si>
  <si>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</si>
  <si>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</si>
  <si>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</si>
  <si>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</si>
  <si>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</si>
  <si>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</si>
  <si>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</si>
  <si>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</si>
  <si>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</si>
  <si>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</si>
  <si>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</si>
  <si>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</si>
  <si>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</si>
  <si>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</si>
  <si>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</si>
  <si>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</si>
  <si>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</si>
  <si>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</si>
  <si>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</si>
  <si>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</si>
  <si>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</si>
  <si>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</si>
  <si>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</si>
  <si>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</si>
  <si>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</si>
  <si>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</si>
  <si>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</si>
  <si>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</si>
  <si>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</si>
  <si>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</si>
  <si>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</si>
  <si>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</si>
  <si>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</si>
  <si>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</si>
  <si>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</si>
  <si>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</si>
  <si>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</si>
  <si>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</si>
  <si>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</si>
  <si>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</si>
  <si>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</si>
  <si>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</si>
  <si>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</si>
  <si>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</si>
  <si>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</si>
  <si>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</si>
  <si>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</si>
  <si>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</si>
  <si>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</si>
  <si>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</si>
  <si>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</si>
  <si>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</si>
  <si>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</si>
  <si>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</si>
  <si>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</si>
  <si>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</si>
  <si>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</si>
  <si>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</si>
  <si>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</si>
  <si>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</si>
  <si>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</si>
  <si>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</si>
  <si>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</si>
  <si>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</si>
  <si>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</si>
  <si>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</si>
  <si>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</si>
  <si>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</si>
  <si>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</si>
  <si>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</si>
  <si>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</si>
  <si>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</si>
  <si>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</si>
  <si>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</si>
  <si>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</si>
  <si>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</si>
  <si>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</si>
  <si>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</si>
  <si>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</si>
  <si>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</si>
  <si>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</si>
  <si>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</si>
  <si>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</si>
  <si>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</si>
  <si>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</si>
  <si>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</si>
  <si>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</si>
  <si>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</si>
  <si>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</si>
  <si>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</si>
  <si>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</si>
  <si>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</si>
  <si>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</si>
  <si>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</si>
  <si>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</si>
  <si>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</si>
  <si>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</si>
  <si>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</si>
  <si>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</si>
  <si>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</si>
  <si>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</si>
  <si>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</si>
  <si>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</si>
  <si>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</si>
  <si>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</si>
  <si>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</si>
  <si>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</si>
  <si>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</si>
  <si>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</si>
  <si>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</si>
  <si>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</si>
  <si>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</si>
  <si>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</si>
  <si>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</si>
  <si>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</si>
  <si>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</si>
  <si>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</si>
  <si>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</si>
  <si>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</si>
  <si>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</si>
  <si>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</si>
  <si>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</si>
  <si>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</si>
  <si>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</si>
  <si>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</si>
  <si>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</si>
  <si>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</si>
  <si>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</si>
  <si>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</si>
  <si>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</si>
  <si>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</si>
  <si>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</si>
  <si>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</si>
  <si>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</si>
  <si>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</si>
  <si>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</si>
  <si>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</si>
  <si>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</si>
  <si>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</si>
  <si>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</si>
  <si>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</si>
  <si>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</si>
  <si>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</si>
  <si>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</si>
  <si>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</si>
  <si>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</si>
  <si>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</si>
  <si>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</si>
  <si>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</si>
  <si>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</si>
  <si>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</si>
  <si>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</si>
  <si>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</si>
  <si>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</si>
  <si>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</si>
  <si>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</si>
  <si>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</si>
  <si>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</si>
  <si>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</si>
  <si>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</si>
  <si>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</si>
  <si>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</si>
  <si>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</si>
  <si>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</si>
  <si>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</si>
  <si>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</si>
  <si>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</si>
  <si>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</si>
  <si>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</si>
  <si>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</si>
  <si>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</si>
  <si>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</si>
  <si>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</si>
  <si>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</si>
  <si>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</si>
  <si>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</si>
  <si>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</si>
  <si>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</si>
  <si>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</si>
  <si>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</si>
  <si>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</si>
  <si>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</si>
  <si>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</si>
  <si>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</si>
  <si>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</si>
  <si>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</si>
  <si>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</si>
  <si>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</si>
  <si>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</si>
  <si>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</si>
  <si>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</si>
  <si>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</si>
  <si>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</si>
  <si>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</si>
  <si>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</si>
  <si>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</si>
  <si>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</si>
  <si>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</si>
  <si>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</si>
  <si>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</si>
  <si>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</si>
  <si>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</si>
  <si>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</si>
  <si>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</si>
  <si>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</si>
  <si>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</si>
  <si>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</si>
  <si>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</si>
  <si>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</si>
  <si>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</si>
  <si>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</si>
  <si>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</si>
  <si>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</si>
  <si>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</si>
  <si>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</si>
  <si>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</si>
  <si>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</si>
  <si>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</si>
  <si>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</si>
  <si>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</si>
  <si>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</si>
  <si>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</si>
  <si>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</si>
  <si>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</si>
  <si>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</si>
  <si>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</si>
  <si>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</si>
  <si>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</si>
  <si>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</si>
  <si>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</si>
  <si>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</si>
  <si>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</si>
  <si>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</si>
  <si>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</si>
  <si>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</si>
  <si>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</si>
  <si>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</si>
  <si>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</si>
  <si>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</si>
  <si>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</si>
  <si>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</si>
  <si>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</si>
  <si>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</si>
  <si>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</si>
  <si>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</si>
  <si>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</si>
  <si>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</si>
  <si>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</si>
  <si>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</si>
  <si>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</si>
  <si>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</si>
  <si>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</si>
  <si>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</si>
  <si>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</si>
  <si>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</si>
  <si>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</si>
  <si>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</si>
  <si>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</si>
  <si>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</si>
  <si>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</si>
  <si>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</si>
  <si>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</si>
  <si>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</si>
  <si>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</si>
  <si>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</si>
  <si>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</si>
  <si>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</si>
  <si>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</si>
  <si>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</si>
  <si>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</si>
  <si>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</si>
  <si>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</si>
  <si>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</si>
  <si>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</si>
  <si>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</si>
  <si>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</si>
  <si>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</si>
  <si>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</si>
  <si>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</si>
  <si>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</si>
  <si>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</si>
  <si>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</si>
  <si>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</si>
  <si>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</si>
  <si>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</si>
  <si>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</si>
  <si>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</si>
  <si>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</si>
  <si>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</si>
  <si>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</si>
  <si>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</si>
  <si>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</si>
  <si>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</si>
  <si>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</si>
  <si>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</si>
  <si>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</si>
  <si>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</si>
  <si>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</si>
  <si>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</si>
  <si>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</si>
  <si>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</si>
  <si>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</si>
  <si>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</si>
  <si>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</si>
  <si>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</si>
  <si>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</si>
  <si>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</si>
  <si>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</si>
  <si>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</si>
  <si>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</si>
  <si>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</si>
  <si>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</si>
  <si>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</si>
  <si>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</si>
  <si>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</si>
  <si>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</si>
  <si>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</si>
  <si>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</si>
  <si>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</si>
  <si>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</si>
  <si>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</si>
  <si>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</si>
  <si>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</si>
  <si>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</si>
  <si>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</si>
  <si>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</si>
  <si>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</si>
  <si>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</si>
  <si>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</si>
  <si>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</si>
  <si>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</si>
  <si>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</si>
  <si>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</si>
  <si>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</si>
  <si>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</si>
  <si>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</si>
  <si>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</si>
  <si>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</si>
  <si>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</si>
  <si>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</si>
  <si>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</si>
  <si>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</si>
  <si>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</si>
  <si>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</si>
  <si>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</si>
  <si>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</si>
  <si>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</si>
  <si>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</si>
  <si>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</si>
  <si>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</si>
  <si>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</si>
  <si>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</si>
  <si>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</si>
  <si>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</si>
  <si>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</si>
  <si>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</si>
  <si>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</si>
  <si>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</si>
  <si>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</si>
  <si>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</si>
  <si>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</si>
  <si>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</si>
  <si>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</si>
  <si>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</si>
  <si>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</si>
  <si>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</si>
  <si>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</si>
  <si>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</si>
  <si>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</si>
  <si>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</si>
  <si>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</si>
  <si>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</si>
  <si>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</si>
  <si>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</si>
  <si>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</si>
  <si>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</si>
  <si>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</si>
  <si>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</si>
  <si>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</si>
  <si>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</si>
  <si>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</si>
  <si>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</si>
  <si>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</si>
  <si>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</si>
  <si>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</si>
  <si>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</si>
  <si>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</si>
  <si>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</si>
  <si>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</si>
  <si>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</si>
  <si>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</si>
  <si>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</si>
  <si>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</si>
  <si>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</si>
  <si>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</si>
  <si>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</si>
  <si>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</si>
  <si>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</si>
  <si>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</si>
  <si>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</si>
  <si>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</si>
  <si>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</si>
  <si>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</si>
  <si>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</si>
  <si>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</si>
  <si>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</si>
  <si>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</si>
  <si>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</si>
  <si>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</si>
  <si>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</si>
  <si>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</si>
  <si>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</si>
  <si>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</si>
  <si>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</si>
  <si>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</si>
  <si>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</si>
  <si>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</si>
  <si>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</si>
  <si>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</si>
  <si>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</si>
  <si>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</si>
  <si>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</si>
  <si>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</si>
  <si>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</si>
  <si>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</si>
  <si>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</si>
  <si>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</si>
  <si>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</si>
  <si>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</si>
  <si>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</si>
  <si>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</si>
  <si>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</si>
  <si>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</si>
  <si>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</si>
  <si>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</si>
  <si>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</si>
  <si>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</si>
  <si>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</si>
  <si>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</si>
  <si>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</si>
  <si>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</si>
  <si>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</si>
  <si>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</si>
  <si>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</si>
  <si>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</si>
  <si>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</si>
  <si>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</si>
  <si>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</si>
  <si>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</si>
  <si>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</si>
  <si>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</si>
  <si>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</si>
  <si>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</si>
  <si>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</si>
  <si>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</si>
  <si>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</si>
  <si>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</si>
  <si>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</si>
  <si>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</si>
  <si>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</si>
  <si>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</si>
  <si>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</si>
  <si>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</si>
  <si>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</si>
  <si>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</si>
  <si>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</si>
  <si>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</si>
  <si>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</si>
  <si>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</si>
  <si>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</si>
  <si>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</si>
  <si>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</si>
  <si>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</si>
  <si>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</si>
  <si>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</si>
  <si>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</si>
  <si>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</si>
  <si>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</si>
  <si>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</si>
  <si>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</si>
  <si>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</si>
  <si>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</si>
  <si>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</si>
  <si>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</si>
  <si>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</si>
  <si>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</si>
  <si>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</si>
  <si>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</si>
  <si>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</si>
  <si>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</si>
  <si>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</si>
  <si>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</si>
  <si>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</si>
  <si>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</si>
  <si>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</si>
  <si>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</si>
  <si>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</si>
  <si>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</si>
  <si>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</si>
  <si>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</si>
  <si>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</si>
  <si>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</si>
  <si>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</si>
  <si>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</si>
  <si>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</si>
  <si>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</si>
  <si>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</si>
  <si>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</si>
  <si>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</si>
  <si>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</si>
  <si>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</si>
  <si>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</si>
  <si>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</si>
  <si>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</si>
  <si>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</si>
  <si>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</si>
  <si>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</si>
  <si>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</si>
  <si>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</si>
  <si>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</si>
  <si>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</si>
  <si>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</si>
  <si>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</si>
  <si>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</si>
  <si>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</si>
  <si>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</si>
  <si>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</si>
  <si>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</si>
  <si>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</si>
  <si>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</si>
  <si>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</si>
  <si>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</si>
  <si>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</si>
  <si>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</si>
  <si>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</si>
  <si>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</si>
  <si>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</si>
  <si>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</si>
  <si>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</si>
  <si>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</si>
  <si>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</si>
  <si>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</si>
  <si>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</si>
  <si>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</si>
  <si>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</si>
  <si>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</si>
  <si>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</si>
  <si>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</si>
  <si>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</si>
  <si>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</si>
  <si>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</si>
  <si>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</si>
  <si>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</si>
  <si>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</si>
  <si>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</si>
  <si>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</si>
  <si>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</si>
  <si>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</si>
  <si>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</si>
  <si>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</si>
  <si>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</si>
  <si>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</si>
  <si>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</si>
  <si>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</si>
  <si>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</si>
  <si>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</si>
  <si>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</si>
  <si>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</si>
  <si>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</si>
  <si>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</si>
  <si>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</si>
  <si>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</si>
  <si>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</si>
  <si>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</si>
  <si>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</si>
  <si>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</si>
  <si>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</si>
  <si>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</si>
  <si>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</si>
  <si>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</si>
  <si>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</si>
  <si>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</si>
  <si>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</si>
  <si>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</si>
  <si>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</si>
  <si>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</si>
  <si>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</si>
  <si>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</si>
  <si>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</si>
  <si>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</si>
  <si>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</si>
  <si>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</si>
  <si>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</si>
  <si>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</si>
  <si>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</si>
  <si>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</si>
  <si>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</si>
  <si>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</si>
  <si>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</si>
  <si>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</si>
  <si>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</si>
  <si>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</si>
  <si>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</si>
  <si>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</si>
  <si>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</si>
  <si>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</si>
  <si>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</si>
  <si>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</si>
  <si>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</si>
  <si>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</si>
  <si>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</si>
  <si>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</si>
  <si>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</si>
  <si>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</si>
  <si>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</si>
  <si>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</si>
  <si>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</si>
  <si>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</si>
  <si>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</si>
  <si>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</si>
  <si>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</si>
  <si>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</si>
  <si>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</si>
  <si>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</si>
  <si>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</si>
  <si>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</si>
  <si>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</si>
  <si>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</si>
  <si>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</si>
  <si>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</si>
  <si>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</si>
  <si>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</si>
  <si>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</si>
  <si>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</si>
  <si>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</si>
  <si>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</si>
  <si>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</si>
  <si>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</si>
  <si>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</si>
  <si>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</si>
  <si>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</si>
  <si>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</si>
  <si>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</si>
  <si>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</si>
  <si>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</si>
  <si>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</si>
  <si>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</si>
  <si>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</si>
  <si>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</si>
  <si>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</si>
  <si>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</si>
  <si>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</si>
  <si>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</si>
  <si>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</si>
  <si>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</si>
  <si>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</si>
  <si>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</si>
  <si>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</si>
  <si>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</si>
  <si>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</si>
  <si>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</si>
  <si>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</si>
  <si>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</si>
  <si>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</si>
  <si>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</si>
  <si>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</si>
  <si>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</si>
  <si>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</si>
  <si>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</si>
  <si>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</si>
  <si>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</si>
  <si>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</si>
  <si>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</si>
  <si>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</si>
  <si>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</si>
  <si>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</si>
  <si>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</si>
  <si>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</si>
  <si>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</si>
  <si>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</si>
  <si>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</si>
  <si>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</si>
  <si>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</si>
  <si>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</si>
  <si>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</si>
  <si>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</si>
  <si>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</si>
  <si>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</si>
  <si>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</si>
  <si>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</si>
  <si>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</si>
  <si>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</si>
  <si>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</si>
  <si>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</si>
  <si>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</si>
  <si>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</si>
  <si>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</si>
  <si>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</si>
  <si>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</si>
  <si>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</si>
  <si>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</si>
  <si>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</si>
  <si>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</si>
  <si>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</si>
  <si>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</si>
  <si>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</si>
  <si>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</si>
  <si>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</si>
  <si>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</si>
  <si>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</si>
  <si>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</si>
  <si>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</si>
  <si>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</si>
  <si>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</si>
  <si>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</si>
  <si>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</si>
  <si>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</si>
  <si>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</si>
  <si>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</si>
  <si>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</si>
  <si>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</si>
  <si>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</si>
  <si>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</si>
  <si>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</si>
  <si>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</si>
  <si>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</si>
  <si>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</si>
  <si>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</si>
  <si>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</si>
  <si>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</si>
  <si>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</si>
  <si>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</si>
  <si>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</si>
  <si>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</si>
  <si>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</si>
  <si>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</si>
  <si>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</si>
  <si>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</si>
  <si>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</si>
  <si>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</si>
  <si>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</si>
  <si>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</si>
  <si>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</si>
  <si>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</si>
  <si>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</si>
  <si>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</si>
  <si>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</si>
  <si>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</si>
  <si>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</si>
  <si>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</si>
  <si>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</si>
  <si>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</si>
  <si>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</si>
  <si>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</si>
  <si>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</si>
  <si>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</si>
  <si>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</si>
  <si>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</si>
  <si>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</si>
  <si>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</si>
  <si>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</si>
  <si>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</si>
  <si>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</si>
  <si>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</si>
  <si>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</si>
  <si>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</si>
  <si>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</si>
  <si>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</si>
  <si>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</si>
  <si>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</si>
  <si>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</si>
  <si>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</si>
  <si>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</si>
  <si>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</si>
  <si>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</si>
  <si>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</si>
  <si>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</si>
  <si>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</si>
  <si>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</si>
  <si>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</si>
  <si>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</si>
  <si>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</si>
  <si>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</si>
  <si>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</si>
  <si>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</si>
  <si>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</si>
  <si>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</si>
  <si>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</si>
  <si>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</si>
  <si>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</si>
  <si>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</si>
  <si>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</si>
  <si>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</si>
  <si>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</si>
  <si>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</si>
  <si>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</si>
  <si>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</si>
  <si>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</si>
  <si>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</si>
  <si>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</si>
  <si>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</si>
  <si>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</si>
  <si>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</si>
  <si>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</si>
  <si>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</si>
  <si>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</si>
  <si>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</si>
  <si>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</si>
  <si>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</si>
  <si>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</si>
  <si>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</si>
  <si>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</si>
  <si>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</si>
  <si>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</si>
  <si>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</si>
  <si>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</si>
  <si>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</si>
  <si>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</si>
  <si>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</si>
  <si>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</si>
  <si>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</si>
  <si>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</si>
  <si>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</si>
  <si>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</si>
  <si>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</si>
  <si>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</si>
  <si>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</si>
  <si>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</si>
  <si>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</si>
  <si>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</si>
  <si>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</si>
  <si>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</si>
  <si>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</si>
  <si>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</si>
  <si>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</si>
  <si>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</si>
  <si>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</si>
  <si>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</si>
  <si>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</si>
  <si>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</si>
  <si>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</si>
  <si>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</si>
  <si>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</si>
  <si>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</si>
  <si>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</si>
  <si>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</si>
  <si>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</si>
  <si>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</si>
  <si>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</si>
  <si>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</si>
  <si>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</si>
  <si>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</si>
  <si>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</si>
  <si>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</si>
  <si>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</si>
  <si>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</si>
  <si>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</si>
  <si>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</si>
  <si>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</si>
  <si>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</si>
  <si>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</si>
  <si>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</si>
  <si>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</si>
  <si>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</si>
  <si>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</si>
  <si>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</si>
  <si>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</si>
  <si>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</si>
  <si>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</si>
  <si>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</si>
  <si>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</si>
  <si>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</si>
  <si>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</si>
  <si>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</si>
  <si>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</si>
  <si>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</si>
  <si>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</si>
  <si>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</si>
  <si>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</si>
  <si>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</si>
  <si>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</si>
  <si>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</si>
  <si>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</si>
  <si>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</si>
  <si>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</si>
  <si>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</si>
  <si>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</si>
  <si>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</si>
  <si>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</si>
  <si>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</si>
  <si>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</si>
  <si>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</si>
  <si>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</si>
  <si>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</si>
  <si>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</si>
  <si>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</si>
  <si>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</si>
  <si>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</si>
  <si>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</si>
  <si>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</si>
  <si>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</si>
  <si>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</si>
  <si>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</si>
  <si>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</si>
  <si>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</si>
  <si>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</si>
  <si>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</si>
  <si>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</si>
  <si>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</si>
  <si>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</si>
  <si>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</si>
  <si>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</si>
  <si>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</si>
  <si>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</si>
  <si>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</si>
  <si>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</si>
  <si>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</si>
  <si>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</si>
  <si>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</si>
  <si>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</si>
  <si>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</si>
  <si>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</si>
  <si>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</si>
  <si>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</si>
  <si>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</si>
  <si>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</si>
  <si>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</si>
  <si>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</si>
  <si>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</si>
  <si>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</si>
  <si>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</si>
  <si>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</si>
  <si>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</si>
  <si>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</si>
  <si>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</si>
  <si>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</si>
  <si>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</si>
  <si>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</si>
  <si>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</si>
  <si>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</si>
  <si>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</si>
  <si>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</si>
  <si>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</si>
  <si>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</si>
  <si>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</si>
  <si>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</si>
  <si>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</si>
  <si>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</si>
  <si>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</si>
  <si>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</si>
  <si>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</si>
  <si>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</si>
  <si>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</si>
  <si>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</si>
  <si>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</si>
  <si>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</si>
  <si>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</si>
  <si>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</si>
  <si>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</si>
  <si>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</si>
  <si>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</si>
  <si>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</si>
  <si>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</si>
  <si>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</si>
  <si>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</si>
  <si>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</si>
  <si>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</si>
  <si>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</si>
  <si>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</si>
  <si>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</si>
  <si>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</si>
  <si>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</si>
  <si>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</si>
  <si>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</si>
  <si>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</si>
  <si>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</si>
  <si>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</si>
  <si>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</si>
  <si>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</si>
  <si>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</si>
  <si>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</si>
  <si>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</si>
  <si>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</si>
  <si>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</si>
  <si>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</si>
  <si>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</si>
  <si>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</si>
  <si>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</si>
  <si>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</si>
  <si>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</si>
  <si>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</si>
  <si>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</si>
  <si>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</si>
  <si>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</si>
  <si>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</si>
  <si>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</si>
  <si>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</si>
  <si>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</si>
  <si>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</si>
  <si>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</si>
  <si>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</si>
  <si>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</si>
  <si>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</si>
  <si>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</si>
  <si>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</si>
  <si>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</si>
  <si>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</si>
  <si>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</si>
  <si>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</si>
  <si>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</si>
  <si>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</si>
  <si>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</si>
  <si>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</si>
  <si>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</si>
  <si>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</si>
  <si>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</si>
  <si>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</si>
  <si>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</si>
  <si>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</si>
  <si>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</si>
  <si>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</si>
  <si>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</si>
  <si>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</si>
  <si>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</si>
  <si>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</si>
  <si>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</si>
  <si>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</si>
  <si>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</si>
  <si>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</si>
  <si>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</si>
  <si>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</si>
  <si>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</si>
  <si>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</si>
  <si>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</si>
  <si>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</si>
  <si>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</si>
  <si>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</si>
  <si>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</si>
  <si>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</si>
  <si>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</si>
  <si>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</si>
  <si>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</si>
  <si>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</si>
  <si>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</si>
  <si>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</si>
  <si>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</si>
  <si>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</si>
  <si>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</si>
  <si>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</si>
  <si>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</si>
  <si>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</si>
  <si>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</si>
  <si>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</si>
  <si>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</si>
  <si>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</si>
  <si>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</si>
  <si>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</si>
  <si>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</si>
  <si>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</si>
  <si>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</si>
  <si>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</si>
  <si>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</si>
  <si>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</si>
  <si>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</si>
  <si>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</si>
  <si>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</si>
  <si>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</si>
  <si>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</si>
  <si>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</si>
  <si>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</si>
  <si>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</si>
  <si>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</si>
  <si>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</si>
  <si>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</si>
  <si>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</si>
  <si>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</si>
  <si>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</si>
  <si>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</si>
  <si>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</si>
  <si>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</si>
  <si>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</si>
  <si>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</si>
  <si>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</si>
  <si>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</si>
  <si>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</si>
  <si>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</si>
  <si>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</si>
  <si>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</si>
  <si>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</si>
  <si>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</si>
  <si>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</si>
  <si>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</si>
  <si>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</si>
  <si>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</si>
  <si>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</si>
  <si>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</si>
  <si>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</si>
  <si>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</si>
  <si>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</si>
  <si>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</si>
  <si>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</si>
  <si>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</si>
  <si>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</si>
  <si>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</si>
  <si>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</si>
  <si>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</si>
  <si>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</si>
  <si>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</si>
  <si>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</si>
  <si>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</si>
  <si>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</si>
  <si>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</si>
  <si>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</si>
  <si>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</si>
  <si>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</si>
  <si>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</si>
  <si>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</si>
  <si>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</si>
  <si>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</si>
  <si>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</si>
  <si>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</si>
  <si>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</si>
  <si>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</si>
  <si>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</si>
  <si>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</si>
  <si>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</si>
  <si>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</si>
  <si>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</si>
  <si>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</si>
  <si>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</si>
  <si>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</si>
  <si>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</si>
  <si>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</si>
  <si>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</si>
  <si>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</si>
  <si>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</si>
  <si>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</si>
  <si>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</si>
  <si>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</si>
  <si>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</si>
  <si>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</si>
  <si>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</si>
  <si>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</si>
  <si>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</si>
  <si>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</si>
  <si>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</si>
  <si>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</si>
  <si>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</si>
  <si>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</si>
  <si>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</si>
  <si>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</si>
  <si>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</si>
  <si>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</si>
  <si>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</si>
  <si>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</si>
  <si>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</si>
  <si>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</si>
  <si>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</si>
  <si>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</si>
  <si>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</si>
  <si>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</si>
  <si>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</si>
  <si>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</si>
  <si>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</si>
  <si>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</si>
  <si>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</si>
  <si>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</si>
  <si>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</si>
  <si>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</si>
  <si>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</si>
  <si>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</si>
  <si>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</si>
  <si>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</si>
  <si>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</si>
  <si>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</si>
  <si>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</si>
  <si>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</si>
  <si>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</si>
  <si>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</si>
  <si>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</si>
  <si>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</si>
  <si>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</si>
  <si>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</si>
  <si>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</si>
  <si>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</si>
  <si>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</si>
  <si>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</si>
  <si>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</si>
  <si>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</si>
  <si>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</si>
  <si>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</si>
  <si>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</si>
  <si>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</si>
  <si>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</si>
  <si>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</si>
  <si>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</si>
  <si>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</si>
  <si>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</si>
  <si>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</si>
  <si>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</si>
  <si>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</si>
  <si>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</si>
  <si>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</si>
  <si>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</si>
  <si>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</si>
  <si>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</si>
  <si>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</si>
  <si>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</si>
  <si>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</si>
  <si>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</si>
  <si>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</si>
  <si>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</si>
  <si>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</si>
  <si>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</si>
  <si>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</si>
  <si>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</si>
  <si>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</si>
  <si>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</si>
  <si>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</si>
  <si>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</si>
  <si>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</si>
  <si>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</si>
  <si>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</si>
  <si>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</si>
  <si>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</si>
  <si>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</si>
  <si>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</si>
  <si>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</si>
  <si>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</si>
  <si>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</si>
  <si>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</si>
  <si>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</si>
  <si>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</si>
  <si>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</si>
  <si>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</si>
  <si>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</si>
  <si>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</si>
  <si>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</si>
  <si>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</si>
  <si>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</si>
  <si>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</si>
  <si>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</si>
  <si>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</si>
  <si>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</si>
  <si>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</si>
  <si>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</si>
  <si>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</si>
  <si>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</si>
  <si>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</si>
  <si>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</si>
  <si>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</si>
  <si>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</si>
  <si>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</si>
  <si>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</si>
  <si>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</si>
  <si>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</si>
  <si>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</si>
  <si>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</si>
  <si>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</si>
  <si>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</si>
  <si>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</si>
  <si>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</si>
  <si>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</si>
  <si>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</si>
  <si>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</si>
  <si>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</si>
  <si>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</si>
  <si>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</si>
  <si>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</si>
  <si>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</si>
  <si>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</si>
  <si>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</si>
  <si>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</si>
  <si>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</si>
  <si>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</si>
  <si>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</si>
  <si>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</si>
  <si>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</si>
  <si>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</si>
  <si>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</si>
  <si>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</si>
  <si>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</si>
  <si>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</si>
  <si>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</si>
  <si>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</si>
  <si>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</si>
  <si>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</si>
  <si>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</si>
  <si>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</si>
  <si>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</si>
  <si>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</si>
  <si>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</si>
  <si>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</si>
  <si>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</si>
  <si>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</si>
  <si>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</si>
  <si>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</si>
  <si>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</si>
  <si>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</si>
  <si>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</si>
  <si>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</si>
  <si>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</si>
  <si>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</si>
  <si>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</si>
  <si>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</si>
  <si>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</si>
  <si>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</si>
  <si>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</si>
  <si>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</si>
  <si>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</si>
  <si>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</si>
  <si>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</si>
  <si>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</si>
  <si>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</si>
  <si>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</si>
  <si>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</si>
  <si>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</si>
  <si>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</si>
  <si>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</si>
  <si>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</si>
  <si>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</si>
  <si>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</si>
  <si>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</si>
  <si>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</si>
  <si>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</si>
  <si>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</si>
  <si>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</si>
  <si>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</si>
  <si>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</si>
  <si>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</si>
  <si>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</si>
  <si>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</si>
  <si>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</si>
  <si>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</si>
  <si>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</si>
  <si>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</si>
  <si>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</si>
  <si>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</si>
  <si>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</si>
  <si>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</si>
  <si>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</si>
  <si>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</si>
  <si>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</si>
  <si>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</si>
  <si>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</si>
  <si>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</si>
  <si>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</si>
  <si>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</si>
  <si>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</si>
  <si>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</si>
  <si>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</si>
  <si>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</si>
  <si>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</si>
  <si>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</si>
  <si>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</si>
  <si>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</si>
  <si>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</si>
  <si>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</si>
  <si>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</si>
  <si>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</si>
  <si>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</si>
  <si>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</si>
  <si>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</si>
  <si>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</si>
  <si>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</si>
  <si>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</si>
  <si>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</si>
  <si>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</si>
  <si>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</si>
  <si>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</si>
  <si>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</si>
  <si>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</si>
  <si>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</si>
  <si>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</si>
  <si>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</si>
  <si>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</si>
  <si>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</si>
  <si>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</si>
  <si>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</si>
  <si>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</si>
  <si>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</si>
  <si>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</si>
  <si>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</si>
  <si>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</si>
  <si>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</si>
  <si>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</si>
  <si>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</si>
  <si>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</si>
  <si>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</si>
  <si>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</si>
  <si>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</si>
  <si>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</si>
  <si>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</si>
  <si>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</si>
  <si>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</si>
  <si>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</si>
  <si>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</si>
  <si>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</si>
  <si>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</si>
  <si>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</si>
  <si>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</si>
  <si>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</si>
  <si>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</si>
  <si>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</si>
  <si>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</si>
  <si>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</si>
  <si>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</si>
  <si>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</si>
  <si>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</si>
  <si>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</si>
  <si>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</si>
  <si>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</si>
  <si>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</si>
  <si>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</si>
  <si>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</si>
  <si>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</si>
  <si>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</si>
  <si>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</si>
  <si>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</si>
  <si>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</si>
  <si>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</si>
  <si>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</si>
  <si>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</si>
  <si>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</si>
  <si>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</si>
  <si>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</si>
  <si>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</si>
  <si>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</si>
  <si>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</si>
  <si>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</si>
  <si>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</si>
  <si>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</si>
  <si>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</si>
  <si>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</si>
  <si>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</si>
  <si>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</si>
  <si>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</si>
  <si>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</si>
  <si>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</si>
  <si>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</si>
  <si>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</si>
  <si>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</si>
  <si>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</si>
  <si>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</si>
  <si>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</si>
  <si>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</si>
  <si>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</si>
  <si>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</si>
  <si>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</si>
  <si>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</si>
  <si>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</si>
  <si>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</si>
  <si>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</si>
  <si>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</si>
  <si>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</si>
  <si>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</si>
  <si>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</si>
  <si>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</si>
  <si>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</si>
  <si>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</si>
  <si>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</si>
  <si>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</si>
  <si>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</si>
  <si>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</si>
  <si>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</si>
  <si>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</si>
  <si>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</si>
  <si>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</si>
  <si>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</si>
  <si>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</si>
  <si>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</si>
  <si>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</si>
  <si>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</si>
  <si>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</si>
  <si>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</si>
  <si>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</si>
  <si>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</si>
  <si>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</si>
  <si>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</si>
  <si>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</si>
  <si>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</si>
  <si>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</si>
  <si>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</si>
  <si>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</si>
  <si>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</si>
  <si>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</si>
  <si>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</si>
  <si>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</si>
  <si>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</si>
  <si>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</si>
  <si>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</si>
  <si>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</si>
  <si>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</si>
  <si>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</si>
  <si>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</si>
  <si>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</si>
  <si>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</si>
  <si>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</si>
  <si>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</si>
  <si>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</si>
  <si>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</si>
  <si>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</si>
  <si>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</si>
  <si>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</si>
  <si>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</si>
  <si>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</si>
  <si>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</si>
  <si>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</si>
  <si>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</si>
  <si>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</si>
  <si>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</si>
  <si>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</si>
  <si>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</si>
  <si>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</si>
  <si>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</si>
  <si>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</si>
  <si>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</si>
  <si>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</si>
  <si>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</si>
  <si>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</si>
  <si>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</si>
  <si>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</si>
  <si>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</si>
  <si>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</si>
  <si>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</si>
  <si>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</si>
  <si>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</si>
  <si>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</si>
  <si>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</si>
  <si>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</si>
  <si>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</si>
  <si>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</si>
  <si>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</si>
  <si>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</si>
  <si>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</si>
  <si>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</si>
  <si>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</si>
  <si>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</si>
  <si>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</si>
  <si>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</si>
  <si>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</si>
  <si>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</si>
  <si>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</si>
  <si>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</si>
  <si>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</si>
  <si>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</si>
  <si>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</si>
  <si>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</si>
  <si>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</si>
  <si>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</si>
  <si>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</si>
  <si>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</si>
  <si>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</si>
  <si>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</si>
  <si>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</si>
  <si>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</si>
  <si>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</si>
  <si>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</si>
  <si>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</si>
  <si>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</si>
  <si>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</si>
  <si>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</si>
  <si>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</si>
  <si>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</si>
  <si>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</si>
  <si>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</si>
  <si>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</si>
  <si>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</si>
  <si>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</si>
  <si>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</si>
  <si>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</si>
  <si>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</si>
  <si>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</si>
  <si>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</si>
  <si>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</si>
  <si>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</si>
  <si>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</si>
  <si>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</si>
  <si>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</si>
  <si>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</si>
  <si>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</si>
  <si>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</si>
  <si>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</si>
  <si>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</si>
  <si>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</si>
  <si>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</si>
  <si>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</si>
  <si>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</si>
  <si>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</si>
  <si>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</si>
  <si>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</si>
  <si>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</si>
  <si>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</si>
  <si>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</si>
  <si>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</si>
  <si>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</si>
  <si>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</si>
  <si>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</si>
  <si>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</si>
  <si>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</si>
  <si>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</si>
  <si>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</si>
  <si>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</si>
  <si>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</si>
  <si>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</si>
  <si>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</si>
  <si>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</si>
  <si>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</si>
  <si>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</si>
  <si>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</si>
  <si>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</si>
  <si>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</si>
  <si>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</si>
  <si>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</si>
  <si>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</si>
  <si>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</si>
  <si>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</si>
  <si>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</si>
  <si>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</si>
  <si>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</si>
  <si>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</si>
  <si>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</si>
  <si>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</si>
  <si>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</si>
  <si>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</si>
  <si>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</si>
  <si>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</si>
  <si>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</si>
  <si>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</si>
  <si>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</si>
  <si>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</si>
  <si>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</si>
  <si>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</si>
  <si>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</si>
  <si>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</si>
  <si>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</si>
  <si>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</si>
  <si>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</si>
  <si>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</si>
  <si>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</si>
  <si>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</si>
  <si>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</si>
  <si>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</si>
  <si>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</si>
  <si>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</si>
  <si>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</si>
  <si>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</si>
  <si>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</si>
  <si>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</si>
  <si>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</si>
  <si>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</si>
  <si>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</si>
  <si>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</si>
  <si>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</si>
  <si>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</si>
  <si>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</si>
  <si>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</si>
  <si>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</si>
  <si>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</si>
  <si>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</si>
  <si>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</si>
  <si>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</si>
  <si>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</si>
  <si>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</si>
  <si>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</si>
  <si>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</si>
  <si>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</si>
  <si>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</si>
  <si>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</si>
  <si>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</si>
  <si>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</si>
  <si>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</si>
  <si>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</si>
  <si>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</si>
  <si>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</si>
  <si>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</si>
  <si>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</si>
  <si>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</si>
  <si>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</si>
  <si>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</si>
  <si>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</si>
  <si>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</si>
  <si>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</si>
  <si>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</si>
  <si>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</si>
  <si>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</si>
  <si>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</si>
  <si>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</si>
  <si>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</si>
  <si>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</si>
  <si>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</si>
  <si>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</si>
  <si>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</si>
  <si>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</si>
  <si>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</si>
  <si>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</si>
  <si>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</si>
  <si>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</si>
  <si>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</si>
  <si>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</si>
  <si>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</si>
  <si>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</si>
  <si>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</si>
  <si>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</si>
  <si>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</si>
  <si>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</si>
  <si>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</si>
  <si>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</si>
  <si>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</si>
  <si>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</si>
  <si>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</si>
  <si>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</si>
  <si>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</si>
  <si>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</si>
  <si>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</si>
  <si>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</si>
  <si>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</si>
  <si>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</si>
  <si>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</si>
  <si>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</si>
  <si>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</si>
  <si>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</si>
  <si>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</si>
  <si>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</si>
  <si>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</si>
  <si>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</si>
  <si>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</si>
  <si>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</si>
  <si>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</si>
  <si>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</si>
  <si>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</si>
  <si>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</si>
  <si>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</si>
  <si>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</si>
  <si>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</si>
  <si>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</si>
  <si>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</si>
  <si>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</si>
  <si>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</si>
  <si>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</si>
  <si>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</si>
  <si>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</si>
  <si>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</si>
  <si>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</si>
  <si>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</si>
  <si>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</si>
  <si>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</si>
  <si>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</si>
  <si>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</si>
  <si>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</si>
  <si>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</si>
  <si>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</si>
  <si>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</si>
  <si>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</si>
  <si>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</si>
  <si>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</si>
  <si>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</si>
  <si>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</si>
  <si>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</si>
  <si>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</si>
  <si>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</si>
  <si>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</si>
  <si>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</si>
  <si>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</si>
  <si>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</si>
  <si>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</si>
  <si>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</si>
  <si>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</si>
  <si>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</si>
  <si>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</si>
  <si>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</si>
  <si>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</si>
  <si>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</si>
  <si>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</si>
  <si>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</si>
  <si>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</si>
  <si>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</si>
  <si>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</si>
  <si>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</si>
  <si>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</si>
  <si>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</si>
  <si>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</si>
  <si>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</si>
  <si>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</si>
  <si>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</si>
  <si>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</si>
  <si>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</si>
  <si>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</si>
  <si>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</si>
  <si>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</si>
  <si>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</si>
  <si>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</si>
  <si>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</si>
  <si>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</si>
  <si>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</si>
  <si>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</si>
  <si>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</si>
  <si>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</si>
  <si>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</si>
  <si>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</si>
  <si>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</si>
  <si>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</si>
  <si>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</si>
  <si>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</si>
  <si>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</si>
  <si>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</si>
  <si>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</si>
  <si>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</si>
  <si>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</si>
  <si>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</si>
  <si>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</si>
  <si>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</si>
  <si>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</si>
  <si>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</si>
  <si>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</si>
  <si>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</si>
  <si>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</si>
  <si>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</si>
  <si>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</si>
  <si>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</si>
  <si>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</si>
  <si>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</si>
  <si>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</si>
  <si>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</si>
  <si>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</si>
  <si>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</si>
  <si>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</si>
  <si>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</si>
  <si>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</si>
  <si>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</si>
  <si>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</si>
  <si>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</si>
  <si>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</si>
  <si>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</si>
  <si>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</si>
  <si>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</si>
  <si>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</si>
  <si>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</si>
  <si>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</si>
  <si>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</si>
  <si>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</si>
  <si>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</si>
  <si>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</si>
  <si>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</si>
  <si>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</si>
  <si>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</si>
  <si>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</si>
  <si>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</si>
  <si>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</si>
  <si>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</si>
  <si>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</si>
  <si>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</si>
  <si>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</si>
  <si>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</si>
  <si>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</si>
  <si>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</si>
  <si>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</si>
  <si>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</si>
  <si>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</si>
  <si>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</si>
  <si>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</si>
  <si>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</si>
  <si>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</si>
  <si>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</si>
  <si>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</si>
  <si>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</si>
  <si>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</si>
  <si>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</si>
  <si>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</si>
  <si>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</si>
  <si>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</si>
  <si>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</si>
  <si>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</si>
  <si>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</si>
  <si>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</si>
  <si>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</si>
  <si>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</si>
  <si>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</si>
  <si>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</si>
  <si>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</si>
  <si>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</si>
  <si>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</si>
  <si>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</si>
  <si>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</si>
  <si>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</si>
  <si>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</si>
  <si>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</si>
  <si>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</si>
  <si>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</si>
  <si>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</si>
  <si>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</si>
  <si>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</si>
  <si>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</si>
  <si>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</si>
  <si>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</si>
  <si>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</si>
  <si>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</si>
  <si>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</si>
  <si>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</si>
  <si>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</si>
  <si>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</si>
  <si>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</si>
  <si>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</si>
  <si>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</si>
  <si>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</si>
  <si>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</si>
  <si>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</si>
  <si>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</si>
  <si>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</si>
  <si>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</si>
  <si>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</si>
  <si>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</si>
  <si>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</si>
  <si>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</si>
  <si>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</si>
  <si>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</si>
  <si>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</si>
  <si>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</si>
  <si>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</si>
  <si>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</si>
  <si>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</si>
  <si>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</si>
  <si>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</si>
  <si>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</si>
  <si>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</si>
  <si>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</si>
  <si>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</si>
  <si>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</si>
  <si>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</si>
  <si>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</si>
  <si>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</si>
  <si>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</si>
  <si>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</si>
  <si>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</si>
  <si>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</si>
  <si>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</si>
  <si>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</si>
  <si>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</si>
  <si>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</si>
  <si>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</si>
  <si>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</si>
  <si>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</si>
  <si>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</si>
  <si>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</si>
  <si>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</si>
  <si>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</si>
  <si>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</si>
  <si>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</si>
  <si>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</si>
  <si>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</si>
  <si>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</si>
  <si>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</si>
  <si>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</si>
  <si>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</si>
  <si>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</si>
  <si>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</si>
  <si>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</si>
  <si>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</si>
  <si>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</si>
  <si>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</si>
  <si>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</si>
  <si>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</si>
  <si>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</si>
  <si>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</si>
  <si>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</si>
  <si>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</si>
  <si>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</si>
  <si>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</si>
  <si>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</si>
  <si>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</si>
  <si>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</si>
  <si>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</si>
  <si>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</si>
  <si>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</si>
  <si>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</si>
  <si>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</si>
  <si>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</si>
  <si>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</si>
  <si>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</si>
  <si>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</si>
  <si>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</si>
  <si>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</si>
  <si>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</si>
  <si>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</si>
  <si>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</si>
  <si>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</si>
  <si>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</si>
  <si>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</si>
  <si>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</si>
  <si>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</si>
  <si>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</si>
  <si>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</si>
  <si>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</si>
  <si>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</si>
  <si>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</si>
  <si>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</si>
  <si>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</si>
  <si>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</si>
  <si>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</si>
  <si>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</si>
  <si>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</si>
  <si>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</si>
  <si>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</si>
  <si>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</si>
  <si>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</si>
  <si>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</si>
  <si>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</si>
  <si>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</si>
  <si>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</si>
  <si>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</si>
  <si>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</si>
  <si>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</si>
  <si>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</si>
  <si>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</si>
  <si>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</si>
  <si>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</si>
  <si>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</si>
  <si>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</si>
  <si>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</si>
  <si>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</si>
  <si>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</si>
  <si>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</si>
  <si>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</si>
  <si>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</si>
  <si>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</si>
  <si>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</si>
  <si>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</si>
  <si>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</si>
  <si>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</si>
  <si>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</si>
  <si>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</si>
  <si>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</si>
  <si>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</si>
  <si>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</si>
  <si>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</si>
  <si>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</si>
  <si>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</si>
  <si>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</si>
  <si>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</si>
  <si>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</si>
  <si>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</si>
  <si>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</si>
  <si>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</si>
  <si>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</si>
  <si>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</si>
  <si>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</si>
  <si>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</si>
  <si>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</si>
  <si>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</si>
  <si>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</si>
  <si>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</si>
  <si>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</si>
  <si>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</si>
  <si>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</si>
  <si>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</si>
  <si>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</si>
  <si>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</si>
  <si>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</si>
  <si>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</si>
  <si>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</si>
  <si>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</si>
  <si>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</si>
  <si>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</si>
  <si>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</si>
  <si>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</si>
  <si>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</si>
  <si>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</si>
  <si>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</si>
  <si>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</si>
  <si>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</si>
  <si>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</si>
  <si>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</si>
  <si>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</si>
  <si>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</si>
  <si>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</si>
  <si>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</si>
  <si>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</si>
  <si>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</si>
  <si>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</si>
  <si>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</si>
  <si>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</si>
  <si>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</si>
  <si>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</si>
  <si>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</si>
  <si>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</si>
  <si>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</si>
  <si>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</si>
  <si>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</si>
  <si>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</si>
  <si>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</si>
  <si>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</si>
  <si>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</si>
  <si>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</si>
  <si>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</si>
  <si>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</si>
  <si>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</si>
  <si>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</si>
  <si>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</si>
  <si>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</si>
  <si>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</si>
  <si>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</si>
  <si>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</si>
  <si>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</si>
  <si>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</si>
  <si>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</si>
  <si>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</si>
  <si>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</si>
  <si>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</si>
  <si>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</si>
  <si>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</si>
  <si>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</si>
  <si>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</si>
  <si>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</si>
  <si>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</si>
  <si>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</si>
  <si>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</si>
  <si>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</si>
  <si>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</si>
  <si>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</si>
  <si>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</si>
  <si>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</si>
  <si>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</si>
  <si>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</si>
  <si>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</si>
  <si>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</si>
  <si>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</si>
  <si>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</si>
  <si>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</si>
  <si>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</si>
  <si>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</si>
  <si>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</si>
  <si>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</si>
  <si>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</si>
  <si>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</si>
  <si>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</si>
  <si>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</si>
  <si>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</si>
  <si>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</si>
  <si>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</si>
  <si>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</si>
  <si>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</si>
  <si>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</si>
  <si>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</si>
  <si>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</si>
  <si>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</si>
  <si>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</si>
  <si>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</si>
  <si>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</si>
  <si>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</si>
  <si>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</si>
  <si>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</si>
  <si>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</si>
  <si>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</si>
  <si>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</si>
  <si>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</si>
  <si>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</si>
  <si>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</si>
  <si>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</si>
  <si>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</si>
  <si>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</si>
  <si>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</si>
  <si>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</si>
  <si>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</si>
  <si>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</si>
  <si>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</si>
  <si>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</si>
  <si>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</si>
  <si>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</si>
  <si>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</si>
  <si>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</si>
  <si>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</si>
  <si>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</si>
  <si>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</si>
  <si>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</si>
  <si>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</si>
  <si>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</si>
  <si>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</si>
  <si>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</si>
  <si>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</si>
  <si>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</si>
  <si>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</si>
  <si>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</si>
  <si>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</si>
  <si>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</si>
  <si>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</si>
  <si>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</si>
  <si>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</si>
  <si>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</si>
  <si>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</si>
  <si>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</si>
  <si>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</si>
  <si>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</si>
  <si>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</si>
  <si>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</si>
  <si>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</si>
  <si>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</si>
  <si>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</si>
  <si>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</si>
  <si>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</si>
  <si>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</si>
  <si>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</si>
  <si>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</si>
  <si>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</si>
  <si>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</si>
  <si>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</si>
  <si>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</si>
  <si>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</si>
  <si>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</si>
  <si>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</si>
  <si>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</si>
  <si>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</si>
  <si>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</si>
  <si>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</si>
  <si>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</si>
  <si>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</si>
  <si>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</si>
  <si>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</si>
  <si>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</si>
  <si>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</si>
  <si>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</si>
  <si>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</si>
  <si>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</si>
  <si>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</si>
  <si>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</si>
  <si>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</si>
  <si>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</si>
  <si>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</si>
  <si>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</si>
  <si>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</si>
  <si>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</si>
  <si>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</si>
  <si>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</si>
  <si>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</si>
  <si>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</si>
  <si>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</si>
  <si>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</si>
  <si>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</si>
  <si>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</si>
  <si>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</si>
  <si>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</si>
  <si>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</si>
  <si>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</si>
  <si>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</si>
  <si>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</si>
  <si>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</si>
  <si>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</si>
  <si>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</si>
  <si>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</si>
  <si>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</si>
  <si>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</si>
  <si>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</si>
  <si>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</si>
  <si>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</si>
  <si>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</si>
  <si>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</si>
  <si>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</si>
  <si>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</si>
  <si>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</si>
  <si>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</si>
  <si>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</si>
  <si>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</si>
  <si>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</si>
  <si>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</si>
  <si>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</si>
  <si>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</si>
  <si>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</si>
  <si>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</si>
  <si>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</si>
  <si>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</si>
  <si>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</si>
  <si>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</si>
  <si>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</si>
  <si>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</si>
  <si>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</si>
  <si>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</si>
  <si>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</si>
  <si>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</si>
  <si>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</si>
  <si>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</si>
  <si>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</si>
  <si>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</si>
  <si>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</si>
  <si>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</si>
  <si>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</si>
  <si>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</si>
  <si>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</si>
  <si>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</si>
  <si>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</si>
  <si>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</si>
  <si>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</si>
  <si>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</si>
  <si>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</si>
  <si>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</si>
  <si>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</si>
  <si>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</si>
  <si>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</si>
  <si>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</si>
  <si>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</si>
  <si>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</si>
  <si>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</si>
  <si>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</si>
  <si>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</si>
  <si>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</si>
  <si>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</si>
  <si>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</si>
  <si>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</si>
  <si>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</si>
  <si>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</si>
  <si>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</si>
  <si>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</si>
  <si>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</si>
  <si>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</si>
  <si>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</si>
  <si>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</si>
  <si>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</si>
  <si>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</si>
  <si>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</si>
  <si>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</si>
  <si>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</si>
  <si>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</si>
  <si>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</si>
  <si>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</si>
  <si>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</si>
  <si>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</si>
  <si>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</si>
  <si>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</si>
  <si>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</si>
  <si>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</si>
  <si>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</si>
  <si>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</si>
  <si>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</si>
  <si>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</si>
  <si>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</si>
  <si>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</si>
  <si>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</si>
  <si>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</si>
  <si>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</si>
  <si>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</si>
  <si>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</si>
  <si>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</si>
  <si>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</si>
  <si>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</si>
  <si>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</si>
  <si>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</si>
  <si>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</si>
  <si>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</si>
  <si>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</si>
  <si>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</si>
  <si>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</si>
  <si>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</si>
  <si>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</si>
  <si>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</si>
  <si>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</si>
  <si>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</si>
  <si>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</si>
  <si>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</si>
  <si>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</si>
  <si>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</si>
  <si>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</si>
  <si>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</si>
  <si>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</si>
  <si>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</si>
  <si>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</si>
  <si>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</si>
  <si>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</si>
  <si>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</si>
  <si>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</si>
  <si>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</si>
  <si>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</si>
  <si>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</si>
  <si>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</si>
  <si>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</si>
  <si>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</si>
  <si>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</si>
  <si>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</si>
  <si>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</si>
  <si>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</si>
  <si>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</si>
  <si>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</si>
  <si>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</si>
  <si>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</si>
  <si>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</si>
  <si>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</si>
  <si>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</si>
  <si>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</si>
  <si>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</si>
  <si>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</si>
  <si>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</si>
  <si>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</si>
  <si>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</si>
  <si>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</si>
  <si>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</si>
  <si>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</si>
  <si>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</si>
  <si>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</si>
  <si>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</si>
  <si>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</si>
  <si>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</si>
  <si>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</si>
  <si>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</si>
  <si>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</si>
  <si>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</si>
  <si>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</si>
  <si>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</si>
  <si>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</si>
  <si>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</si>
  <si>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</si>
  <si>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</si>
  <si>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</si>
  <si>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</si>
  <si>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</si>
  <si>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</si>
  <si>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</si>
  <si>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</si>
  <si>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</si>
  <si>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</si>
  <si>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</si>
  <si>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</si>
  <si>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</si>
  <si>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</si>
  <si>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</si>
  <si>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</si>
  <si>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</si>
  <si>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</si>
  <si>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</si>
  <si>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</si>
  <si>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</si>
  <si>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</si>
  <si>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</si>
  <si>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</si>
  <si>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</si>
  <si>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</si>
  <si>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</si>
  <si>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</si>
  <si>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</si>
  <si>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</si>
  <si>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</si>
  <si>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</si>
  <si>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</si>
  <si>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</si>
  <si>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</si>
  <si>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</si>
  <si>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</si>
  <si>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</si>
  <si>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</si>
  <si>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</si>
  <si>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</si>
  <si>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</si>
  <si>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</si>
  <si>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</si>
  <si>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</si>
  <si>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</si>
  <si>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</si>
  <si>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</si>
  <si>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</si>
  <si>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</si>
  <si>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</si>
  <si>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</si>
  <si>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</si>
  <si>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</si>
  <si>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</si>
  <si>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</si>
  <si>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</si>
  <si>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</si>
  <si>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</si>
  <si>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</si>
  <si>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</si>
  <si>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</si>
  <si>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</si>
  <si>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</si>
  <si>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</si>
  <si>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</si>
  <si>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</si>
  <si>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</si>
  <si>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</si>
  <si>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</si>
  <si>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</si>
  <si>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</si>
  <si>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</si>
  <si>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</si>
  <si>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</si>
  <si>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</si>
  <si>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</si>
  <si>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</si>
  <si>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</si>
  <si>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</si>
  <si>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</si>
  <si>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</si>
  <si>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</si>
  <si>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</si>
  <si>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</si>
  <si>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</si>
  <si>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</si>
  <si>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</si>
  <si>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</si>
  <si>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</si>
  <si>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</si>
  <si>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</si>
  <si>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</si>
  <si>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</si>
  <si>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</si>
  <si>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</si>
  <si>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</si>
  <si>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</si>
  <si>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</si>
  <si>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</si>
  <si>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</si>
  <si>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</si>
  <si>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</si>
  <si>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</si>
  <si>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</si>
  <si>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</si>
  <si>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</si>
  <si>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</si>
  <si>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</si>
  <si>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</si>
  <si>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</si>
  <si>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</si>
  <si>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</si>
  <si>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</si>
  <si>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</si>
  <si>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</si>
  <si>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</si>
  <si>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</si>
  <si>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</si>
  <si>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</si>
  <si>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</si>
  <si>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</si>
  <si>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</si>
  <si>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</si>
  <si>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</si>
  <si>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</si>
  <si>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</si>
  <si>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</si>
  <si>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</si>
  <si>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</si>
  <si>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</si>
  <si>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</si>
  <si>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</si>
  <si>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</si>
  <si>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</si>
  <si>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</si>
  <si>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</si>
  <si>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</si>
  <si>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</si>
  <si>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</si>
  <si>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</si>
  <si>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</si>
  <si>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</si>
  <si>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</si>
  <si>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</si>
  <si>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</si>
  <si>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</si>
  <si>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</si>
  <si>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</si>
  <si>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</si>
  <si>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</si>
  <si>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</si>
  <si>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</si>
  <si>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</si>
  <si>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</si>
  <si>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</si>
  <si>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</si>
  <si>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</si>
  <si>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</si>
  <si>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</si>
  <si>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</si>
  <si>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</si>
  <si>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</si>
  <si>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</si>
  <si>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</si>
  <si>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</si>
  <si>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</si>
  <si>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</si>
  <si>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</si>
  <si>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</si>
  <si>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</si>
  <si>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</si>
  <si>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</si>
  <si>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</si>
  <si>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</si>
  <si>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</si>
  <si>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</si>
  <si>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</si>
  <si>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</si>
  <si>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</si>
  <si>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</si>
  <si>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</si>
  <si>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</si>
  <si>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</si>
  <si>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</si>
  <si>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</si>
  <si>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</si>
  <si>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</si>
  <si>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</si>
  <si>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</si>
  <si>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</si>
  <si>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</si>
  <si>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</si>
  <si>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</si>
  <si>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</si>
  <si>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</si>
  <si>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</si>
  <si>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</si>
  <si>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</si>
  <si>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</si>
  <si>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</si>
  <si>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</si>
  <si>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</si>
  <si>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</si>
  <si>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</si>
  <si>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</si>
  <si>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</si>
  <si>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</si>
  <si>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</si>
  <si>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</si>
  <si>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</si>
  <si>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</si>
  <si>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</si>
  <si>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</si>
  <si>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</si>
  <si>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</si>
  <si>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</si>
  <si>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</si>
  <si>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</si>
  <si>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</si>
  <si>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</si>
  <si>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</si>
  <si>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</si>
  <si>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</si>
  <si>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</si>
  <si>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</si>
  <si>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</si>
  <si>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</si>
  <si>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</si>
  <si>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</si>
  <si>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</si>
  <si>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</si>
  <si>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</si>
  <si>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</si>
  <si>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</si>
  <si>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</si>
  <si>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</si>
  <si>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</si>
  <si>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</si>
  <si>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</si>
  <si>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</si>
  <si>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</si>
  <si>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</si>
  <si>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</si>
  <si>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</si>
  <si>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</si>
  <si>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</si>
  <si>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</si>
  <si>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</si>
  <si>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</si>
  <si>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</si>
  <si>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</si>
  <si>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</si>
  <si>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</si>
  <si>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</si>
  <si>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</si>
  <si>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</si>
  <si>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</si>
  <si>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</si>
  <si>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</si>
  <si>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</si>
  <si>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</si>
  <si>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</si>
  <si>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</si>
  <si>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</si>
  <si>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</si>
  <si>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</si>
  <si>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</si>
  <si>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</si>
  <si>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</si>
  <si>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</si>
  <si>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</si>
  <si>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</si>
  <si>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</si>
  <si>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</si>
  <si>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</si>
  <si>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</si>
  <si>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</si>
  <si>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</si>
  <si>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</si>
  <si>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</si>
  <si>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</si>
  <si>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</si>
  <si>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</si>
  <si>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</si>
  <si>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</si>
  <si>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</si>
  <si>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</si>
  <si>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</si>
  <si>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</si>
  <si>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</si>
  <si>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</si>
  <si>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</si>
  <si>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</si>
  <si>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</si>
  <si>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</si>
  <si>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</si>
  <si>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</si>
  <si>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</si>
  <si>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</si>
  <si>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</si>
  <si>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</si>
  <si>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</si>
  <si>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</si>
  <si>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</si>
  <si>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</si>
  <si>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</si>
  <si>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</si>
  <si>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</si>
  <si>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</si>
  <si>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</si>
  <si>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</si>
  <si>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</si>
  <si>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</si>
  <si>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</si>
  <si>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</si>
  <si>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</si>
  <si>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</si>
  <si>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</si>
  <si>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</si>
  <si>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</si>
  <si>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</si>
  <si>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</si>
  <si>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</si>
  <si>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</si>
  <si>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</si>
  <si>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</si>
  <si>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</si>
  <si>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</si>
  <si>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</si>
  <si>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</si>
  <si>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</si>
  <si>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</si>
  <si>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</si>
  <si>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</si>
  <si>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</si>
  <si>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</si>
  <si>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</si>
  <si>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</si>
  <si>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</si>
  <si>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</si>
  <si>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</si>
  <si>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</si>
  <si>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</si>
  <si>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</si>
  <si>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</si>
  <si>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</si>
  <si>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</si>
  <si>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</si>
  <si>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</si>
  <si>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</si>
  <si>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</si>
  <si>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</si>
  <si>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</si>
  <si>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</si>
  <si>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</si>
  <si>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</si>
  <si>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</si>
  <si>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</si>
  <si>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</si>
  <si>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</si>
  <si>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</si>
  <si>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</si>
  <si>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</si>
  <si>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</si>
  <si>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</si>
  <si>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</si>
  <si>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</si>
  <si>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</si>
  <si>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</si>
  <si>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</si>
  <si>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</si>
  <si>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</si>
  <si>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</si>
  <si>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</si>
  <si>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</si>
  <si>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</si>
  <si>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</si>
  <si>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</si>
  <si>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</si>
  <si>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</si>
  <si>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</si>
  <si>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</si>
  <si>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</si>
  <si>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</si>
  <si>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</si>
  <si>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</si>
  <si>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</si>
  <si>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</si>
  <si>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</si>
  <si>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</si>
  <si>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</si>
  <si>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</si>
  <si>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</si>
  <si>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</si>
  <si>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</si>
  <si>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</si>
  <si>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</si>
  <si>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</si>
  <si>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</si>
  <si>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</si>
  <si>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</si>
  <si>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</si>
  <si>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</si>
  <si>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</si>
  <si>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</si>
  <si>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</si>
  <si>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</si>
  <si>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</si>
  <si>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</si>
  <si>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</si>
  <si>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</si>
  <si>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</si>
  <si>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</si>
  <si>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</si>
  <si>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</si>
  <si>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</si>
  <si>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</si>
  <si>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</si>
  <si>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</si>
  <si>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</si>
  <si>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</si>
  <si>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</si>
  <si>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</si>
  <si>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</si>
  <si>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</si>
  <si>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</si>
  <si>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</si>
  <si>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</si>
  <si>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</si>
  <si>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</si>
  <si>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</si>
  <si>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</si>
  <si>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</si>
  <si>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</si>
  <si>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</si>
  <si>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</si>
  <si>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</si>
  <si>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</si>
  <si>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</si>
  <si>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</si>
  <si>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</si>
  <si>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</si>
  <si>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</si>
  <si>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</si>
  <si>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</si>
  <si>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</si>
  <si>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</si>
  <si>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</si>
  <si>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</si>
  <si>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</si>
  <si>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</si>
  <si>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</si>
  <si>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</si>
  <si>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</si>
  <si>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</si>
  <si>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</si>
  <si>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</si>
  <si>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</si>
  <si>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</si>
  <si>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</si>
  <si>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</si>
  <si>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</si>
  <si>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</si>
  <si>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</si>
  <si>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</si>
  <si>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</si>
  <si>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</si>
  <si>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</si>
  <si>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</si>
  <si>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</si>
  <si>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</si>
  <si>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</si>
  <si>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</si>
  <si>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</si>
  <si>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</si>
  <si>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</si>
  <si>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</si>
  <si>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</si>
  <si>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</si>
  <si>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</si>
  <si>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</si>
  <si>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</si>
  <si>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</si>
  <si>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</si>
  <si>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</si>
  <si>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</si>
  <si>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</si>
  <si>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</si>
  <si>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</si>
  <si>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</si>
  <si>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</si>
  <si>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</si>
  <si>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</si>
  <si>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</si>
  <si>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</si>
  <si>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</si>
  <si>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</si>
  <si>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</si>
  <si>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</si>
  <si>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</si>
  <si>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</si>
  <si>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</si>
  <si>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</si>
  <si>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</si>
  <si>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</si>
  <si>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</si>
  <si>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</si>
  <si>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</si>
  <si>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</si>
  <si>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</si>
  <si>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</si>
  <si>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</si>
  <si>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</si>
  <si>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</si>
  <si>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</si>
  <si>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</si>
  <si>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</si>
  <si>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</si>
  <si>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</si>
  <si>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</si>
  <si>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</si>
  <si>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</si>
  <si>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</si>
  <si>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</si>
  <si>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</si>
  <si>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</si>
  <si>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</si>
  <si>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</si>
  <si>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</si>
  <si>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</si>
  <si>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</si>
  <si>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</si>
  <si>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</si>
  <si>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</si>
  <si>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</si>
  <si>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</si>
  <si>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</si>
  <si>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</si>
  <si>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</si>
  <si>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</si>
  <si>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</si>
  <si>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</si>
  <si>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</si>
  <si>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</si>
  <si>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</si>
  <si>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</si>
  <si>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</si>
  <si>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</si>
  <si>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</si>
  <si>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</si>
  <si>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</si>
  <si>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</si>
  <si>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</si>
  <si>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</si>
  <si>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</si>
  <si>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</si>
  <si>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</si>
  <si>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</si>
  <si>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</si>
  <si>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</si>
  <si>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</si>
  <si>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</si>
  <si>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</si>
  <si>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</si>
  <si>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</si>
  <si>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</si>
  <si>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</si>
  <si>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</si>
  <si>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</si>
  <si>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</si>
  <si>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</si>
  <si>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</si>
  <si>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</si>
  <si>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</si>
  <si>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</si>
  <si>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</si>
  <si>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</si>
  <si>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</si>
  <si>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</si>
  <si>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</si>
  <si>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</si>
  <si>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</si>
  <si>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</si>
  <si>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</si>
  <si>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</si>
  <si>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</si>
  <si>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</si>
  <si>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</si>
  <si>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</si>
  <si>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</si>
  <si>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</si>
  <si>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</si>
  <si>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</si>
  <si>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</si>
  <si>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</si>
  <si>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</si>
  <si>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</si>
  <si>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</si>
  <si>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</si>
  <si>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</si>
  <si>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</si>
  <si>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</si>
  <si>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</si>
  <si>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</si>
  <si>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</si>
  <si>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</si>
  <si>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</si>
  <si>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</si>
  <si>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</si>
  <si>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</si>
  <si>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</si>
  <si>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</si>
  <si>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</si>
  <si>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</si>
  <si>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</si>
  <si>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</si>
  <si>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</si>
  <si>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</si>
  <si>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</si>
  <si>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</si>
  <si>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</si>
  <si>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</si>
  <si>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</si>
  <si>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</si>
  <si>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</si>
  <si>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</si>
  <si>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</si>
  <si>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</si>
  <si>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</si>
  <si>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</si>
  <si>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</si>
  <si>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</si>
  <si>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</si>
  <si>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</si>
  <si>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</si>
  <si>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</si>
  <si>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</si>
  <si>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</si>
  <si>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</si>
  <si>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</si>
  <si>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</si>
  <si>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</si>
  <si>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</si>
  <si>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</si>
  <si>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</si>
  <si>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</si>
  <si>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</si>
  <si>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</si>
  <si>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</si>
  <si>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</si>
  <si>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</si>
  <si>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</si>
  <si>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</si>
  <si>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</si>
  <si>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</si>
  <si>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</si>
  <si>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</si>
  <si>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</si>
  <si>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</si>
  <si>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</si>
  <si>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</si>
  <si>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</si>
  <si>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</si>
  <si>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</si>
  <si>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</si>
  <si>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</si>
  <si>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</si>
  <si>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</si>
  <si>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</si>
  <si>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</si>
  <si>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</si>
  <si>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</si>
  <si>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</si>
  <si>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</si>
  <si>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</si>
  <si>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</si>
  <si>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</si>
  <si>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</si>
  <si>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</si>
  <si>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</si>
  <si>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</si>
  <si>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</si>
  <si>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</si>
  <si>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</si>
  <si>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</si>
  <si>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</si>
  <si>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</si>
  <si>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</si>
  <si>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</si>
  <si>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</si>
  <si>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</si>
  <si>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</si>
  <si>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</si>
  <si>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</si>
  <si>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</si>
  <si>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</si>
  <si>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</si>
  <si>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</si>
  <si>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</si>
  <si>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</si>
  <si>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</si>
  <si>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</si>
  <si>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</si>
  <si>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</si>
  <si>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</si>
  <si>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</si>
  <si>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</si>
  <si>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</si>
  <si>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</si>
  <si>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</si>
  <si>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</si>
  <si>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</si>
  <si>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</si>
  <si>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</si>
  <si>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</si>
  <si>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</si>
  <si>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</si>
  <si>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</si>
  <si>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</si>
  <si>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</si>
  <si>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</si>
  <si>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</si>
  <si>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</si>
  <si>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</si>
  <si>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</si>
  <si>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</si>
  <si>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</si>
  <si>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</si>
  <si>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</si>
  <si>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</si>
  <si>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</si>
  <si>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</si>
  <si>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</si>
  <si>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</si>
  <si>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</si>
  <si>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</si>
  <si>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</si>
  <si>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</si>
  <si>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</si>
  <si>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</si>
  <si>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</si>
  <si>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</si>
  <si>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</si>
  <si>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</si>
  <si>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</si>
  <si>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</si>
  <si>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</si>
  <si>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</si>
  <si>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</si>
  <si>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</si>
  <si>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</si>
  <si>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</si>
  <si>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</si>
  <si>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</si>
  <si>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</si>
  <si>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</si>
  <si>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</si>
  <si>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</si>
  <si>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</si>
  <si>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</si>
  <si>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</si>
  <si>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</si>
  <si>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</si>
  <si>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</si>
  <si>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</si>
  <si>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</si>
  <si>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</si>
  <si>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</si>
  <si>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</si>
  <si>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</si>
  <si>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</si>
  <si>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</si>
  <si>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</si>
  <si>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</si>
  <si>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</si>
  <si>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</si>
  <si>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</si>
  <si>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</si>
  <si>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</si>
  <si>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</si>
  <si>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</si>
  <si>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</si>
  <si>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</si>
  <si>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</si>
  <si>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</si>
  <si>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</si>
  <si>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</si>
  <si>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</si>
  <si>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</si>
  <si>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</si>
  <si>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</si>
  <si>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</si>
  <si>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</si>
  <si>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</si>
  <si>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</si>
  <si>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</si>
  <si>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</si>
  <si>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</si>
  <si>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</si>
  <si>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</si>
  <si>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</si>
  <si>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</si>
  <si>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</si>
  <si>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</si>
  <si>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</si>
  <si>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</si>
  <si>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</si>
  <si>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</si>
  <si>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</si>
  <si>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</si>
  <si>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</si>
  <si>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</si>
  <si>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</si>
  <si>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</si>
  <si>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</si>
  <si>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</si>
  <si>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</si>
  <si>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</si>
  <si>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</si>
  <si>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</si>
  <si>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</si>
  <si>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</si>
  <si>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</si>
  <si>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</si>
  <si>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</si>
  <si>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</si>
  <si>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</si>
  <si>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</si>
  <si>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</si>
  <si>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</si>
  <si>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</si>
  <si>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</si>
  <si>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</si>
  <si>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</si>
  <si>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</si>
  <si>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</si>
  <si>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</si>
  <si>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</si>
  <si>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</si>
  <si>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</si>
  <si>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</si>
  <si>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</si>
  <si>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</si>
  <si>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</si>
  <si>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</si>
  <si>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</si>
  <si>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</si>
  <si>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</si>
  <si>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</si>
  <si>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</si>
  <si>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</si>
  <si>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</si>
  <si>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</si>
  <si>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</si>
  <si>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</si>
  <si>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</si>
  <si>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</si>
  <si>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</si>
  <si>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</si>
  <si>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</si>
  <si>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</si>
  <si>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</si>
  <si>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</si>
  <si>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</si>
  <si>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</si>
  <si>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</si>
  <si>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</si>
  <si>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</si>
  <si>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</si>
  <si>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</si>
  <si>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</si>
  <si>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</si>
  <si>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</si>
  <si>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</si>
  <si>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</si>
  <si>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</si>
  <si>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</si>
  <si>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</si>
  <si>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</si>
  <si>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</si>
  <si>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</si>
  <si>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</si>
  <si>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</si>
  <si>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</si>
  <si>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</si>
  <si>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</si>
  <si>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</si>
  <si>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</si>
  <si>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</si>
  <si>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</si>
  <si>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</si>
  <si>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</si>
  <si>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</si>
  <si>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</si>
  <si>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</si>
  <si>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</si>
  <si>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</si>
  <si>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</si>
  <si>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</si>
  <si>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</si>
  <si>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</si>
  <si>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</si>
  <si>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</si>
  <si>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</si>
  <si>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</si>
  <si>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</si>
  <si>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</si>
  <si>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</si>
  <si>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</si>
  <si>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</si>
  <si>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</si>
  <si>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</si>
  <si>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</si>
  <si>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</si>
  <si>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</si>
  <si>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</si>
  <si>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</si>
  <si>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</si>
  <si>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</si>
  <si>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</si>
  <si>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</si>
  <si>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</si>
  <si>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</si>
  <si>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</si>
  <si>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</si>
  <si>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</si>
  <si>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</si>
  <si>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</si>
  <si>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</si>
  <si>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</si>
  <si>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</si>
  <si>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</si>
  <si>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</si>
  <si>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</si>
  <si>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</si>
  <si>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</si>
  <si>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</si>
  <si>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</si>
  <si>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</si>
  <si>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</si>
  <si>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</si>
  <si>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</si>
  <si>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</si>
  <si>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</si>
  <si>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</si>
  <si>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</si>
  <si>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</si>
  <si>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</si>
  <si>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</si>
  <si>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</si>
  <si>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</si>
  <si>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</si>
  <si>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</si>
  <si>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</si>
  <si>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</si>
  <si>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</si>
  <si>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</si>
  <si>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</si>
  <si>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</si>
  <si>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</si>
  <si>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</si>
  <si>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</si>
  <si>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</si>
  <si>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</si>
  <si>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</si>
  <si>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</si>
  <si>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</si>
  <si>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</si>
  <si>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</si>
  <si>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</si>
  <si>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</si>
  <si>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</si>
  <si>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</si>
  <si>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</si>
  <si>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</si>
  <si>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</si>
  <si>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</si>
  <si>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</si>
  <si>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</si>
  <si>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</si>
  <si>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</si>
  <si>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</si>
  <si>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</si>
  <si>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</si>
  <si>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</si>
  <si>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</si>
  <si>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</si>
  <si>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</si>
  <si>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</si>
  <si>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</si>
  <si>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</si>
  <si>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</si>
  <si>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</si>
  <si>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</si>
  <si>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</si>
  <si>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</si>
  <si>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</si>
  <si>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</si>
  <si>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</si>
  <si>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</si>
  <si>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</si>
  <si>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</si>
  <si>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</si>
  <si>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</si>
  <si>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</si>
  <si>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</si>
  <si>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</si>
  <si>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</si>
  <si>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</si>
  <si>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</si>
  <si>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</si>
  <si>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</si>
  <si>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</si>
  <si>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</si>
  <si>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</si>
  <si>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</si>
  <si>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</si>
  <si>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</si>
  <si>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</si>
  <si>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</si>
  <si>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</si>
  <si>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</si>
  <si>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</si>
  <si>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</si>
  <si>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</si>
  <si>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</si>
  <si>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</si>
  <si>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</si>
  <si>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</si>
  <si>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</si>
  <si>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</si>
  <si>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</si>
  <si>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</si>
  <si>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</si>
  <si>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</si>
  <si>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</si>
  <si>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</si>
  <si>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</si>
  <si>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</si>
  <si>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</si>
  <si>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</si>
  <si>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</si>
  <si>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</si>
  <si>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</si>
  <si>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</si>
  <si>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</si>
  <si>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</si>
  <si>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</si>
  <si>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</si>
  <si>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</si>
  <si>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</si>
  <si>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</si>
  <si>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</si>
  <si>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</si>
  <si>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</si>
  <si>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</si>
  <si>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</si>
  <si>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</si>
  <si>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</si>
  <si>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</si>
  <si>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</si>
  <si>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</si>
  <si>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</si>
  <si>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</si>
  <si>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</si>
  <si>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</si>
  <si>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</si>
  <si>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</si>
  <si>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</si>
  <si>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</si>
  <si>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</si>
  <si>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</si>
  <si>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</si>
  <si>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</si>
  <si>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</si>
  <si>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</si>
  <si>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</si>
  <si>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</si>
  <si>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</si>
  <si>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</si>
  <si>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</si>
  <si>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</si>
  <si>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</si>
  <si>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</si>
  <si>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</si>
  <si>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</si>
  <si>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</si>
  <si>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</si>
  <si>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</si>
  <si>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</si>
  <si>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</si>
  <si>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</si>
  <si>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</si>
  <si>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</si>
  <si>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</si>
  <si>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</si>
  <si>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</si>
  <si>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</si>
  <si>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</si>
  <si>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</si>
  <si>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</si>
  <si>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</si>
  <si>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</si>
  <si>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</si>
  <si>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</si>
  <si>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</si>
  <si>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</si>
  <si>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</si>
  <si>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</si>
  <si>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</si>
  <si>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</si>
  <si>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</si>
  <si>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</si>
  <si>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</si>
  <si>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</si>
  <si>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</si>
  <si>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</si>
  <si>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</si>
  <si>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</si>
  <si>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</si>
  <si>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</si>
  <si>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</si>
  <si>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</si>
  <si>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</si>
  <si>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</si>
  <si>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</si>
  <si>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</si>
  <si>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</si>
  <si>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</si>
  <si>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</si>
  <si>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</si>
  <si>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</si>
  <si>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</si>
  <si>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</si>
  <si>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</si>
  <si>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</si>
  <si>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</si>
  <si>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</si>
  <si>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</si>
  <si>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</si>
  <si>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</si>
  <si>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</si>
  <si>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</si>
  <si>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</si>
  <si>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</si>
  <si>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</si>
  <si>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</si>
  <si>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</si>
  <si>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</si>
  <si>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</si>
  <si>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</si>
  <si>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</si>
  <si>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</si>
  <si>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</si>
  <si>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</si>
  <si>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</si>
  <si>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</si>
  <si>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</si>
  <si>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</si>
  <si>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</si>
  <si>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</si>
  <si>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</si>
  <si>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</si>
  <si>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</si>
  <si>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</si>
  <si>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</si>
  <si>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</si>
  <si>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</si>
  <si>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</si>
  <si>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</si>
  <si>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</si>
  <si>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</si>
  <si>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</si>
  <si>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</si>
  <si>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</si>
  <si>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</si>
  <si>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</si>
  <si>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</si>
  <si>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</si>
  <si>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</si>
  <si>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</si>
  <si>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</si>
  <si>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</si>
  <si>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</si>
  <si>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</si>
  <si>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</si>
  <si>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</si>
  <si>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</si>
  <si>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</si>
  <si>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</si>
  <si>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</si>
  <si>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</si>
  <si>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</si>
  <si>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</si>
  <si>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</si>
  <si>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</si>
  <si>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</si>
  <si>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</si>
  <si>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</si>
  <si>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</si>
  <si>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</si>
  <si>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</si>
  <si>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</si>
  <si>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</si>
  <si>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</si>
  <si>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</si>
  <si>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</si>
  <si>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</si>
  <si>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</si>
  <si>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</si>
  <si>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</si>
  <si>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</si>
  <si>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</si>
  <si>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</si>
  <si>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</si>
  <si>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</si>
  <si>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</si>
  <si>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</si>
  <si>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</si>
  <si>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</si>
  <si>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</si>
  <si>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</si>
  <si>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</si>
  <si>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</si>
  <si>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</si>
  <si>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</si>
  <si>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</si>
  <si>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</si>
  <si>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</si>
  <si>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</si>
  <si>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</si>
  <si>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</si>
  <si>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</si>
  <si>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</si>
  <si>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</si>
  <si>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</si>
  <si>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</si>
  <si>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</si>
  <si>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</si>
  <si>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</si>
  <si>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</si>
  <si>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</si>
  <si>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</si>
  <si>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</si>
  <si>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</si>
  <si>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</si>
  <si>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</si>
  <si>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</si>
  <si>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</si>
  <si>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</si>
  <si>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</si>
  <si>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</si>
  <si>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</si>
  <si>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</si>
  <si>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</si>
  <si>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</si>
  <si>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</si>
  <si>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</si>
  <si>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</si>
  <si>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</si>
  <si>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</si>
  <si>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</si>
  <si>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</si>
  <si>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</si>
  <si>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</si>
  <si>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</si>
  <si>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</si>
  <si>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</si>
  <si>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</si>
  <si>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</si>
  <si>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</si>
  <si>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</si>
  <si>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</si>
  <si>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</si>
  <si>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</si>
  <si>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</si>
  <si>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</si>
  <si>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</si>
  <si>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</si>
  <si>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</si>
  <si>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</si>
  <si>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</si>
  <si>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</si>
  <si>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</si>
  <si>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</si>
  <si>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</si>
  <si>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</si>
  <si>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</si>
  <si>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</si>
  <si>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</si>
  <si>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</si>
  <si>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</si>
  <si>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</si>
  <si>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</si>
  <si>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</si>
  <si>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</si>
  <si>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</si>
  <si>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</si>
  <si>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</si>
  <si>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</si>
  <si>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</si>
  <si>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</si>
  <si>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</si>
  <si>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</si>
  <si>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</si>
  <si>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</si>
  <si>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</si>
  <si>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</si>
  <si>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</si>
  <si>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</si>
  <si>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</si>
  <si>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</si>
  <si>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</si>
  <si>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</si>
  <si>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</si>
  <si>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</si>
  <si>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</si>
  <si>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</si>
  <si>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</si>
  <si>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</si>
  <si>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</si>
  <si>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</si>
  <si>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</si>
  <si>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</si>
  <si>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</si>
  <si>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</si>
  <si>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</si>
  <si>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</si>
  <si>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</si>
  <si>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</si>
  <si>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</si>
  <si>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</si>
  <si>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</si>
  <si>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</si>
  <si>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</si>
  <si>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</si>
  <si>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</si>
  <si>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</si>
  <si>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</si>
  <si>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</si>
  <si>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</si>
  <si>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</si>
  <si>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</si>
  <si>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</si>
  <si>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</si>
  <si>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</si>
  <si>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</si>
  <si>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</si>
  <si>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</si>
  <si>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</si>
  <si>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</si>
  <si>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</si>
  <si>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</si>
  <si>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</si>
  <si>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</si>
  <si>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</si>
  <si>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</si>
  <si>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</si>
  <si>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</si>
  <si>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</si>
  <si>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</si>
  <si>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</si>
  <si>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</si>
  <si>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</si>
  <si>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</si>
  <si>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</si>
  <si>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</si>
  <si>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</si>
  <si>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</si>
  <si>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</si>
  <si>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</si>
  <si>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</si>
  <si>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</si>
  <si>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</si>
  <si>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</si>
  <si>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</si>
  <si>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</si>
  <si>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</si>
  <si>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</si>
  <si>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</si>
  <si>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</si>
  <si>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</si>
  <si>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</si>
  <si>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</si>
  <si>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</si>
  <si>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</si>
  <si>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</si>
  <si>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</si>
  <si>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</si>
  <si>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</si>
  <si>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</si>
  <si>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</si>
  <si>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</si>
  <si>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</si>
  <si>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</si>
  <si>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</si>
  <si>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</si>
  <si>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</si>
  <si>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</si>
  <si>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</si>
  <si>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</si>
  <si>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</si>
  <si>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</si>
  <si>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</si>
  <si>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</si>
  <si>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</si>
  <si>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</si>
  <si>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</si>
  <si>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</si>
  <si>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</si>
  <si>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</si>
  <si>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</si>
  <si>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</si>
  <si>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</si>
  <si>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</si>
  <si>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</si>
  <si>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</si>
  <si>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</si>
  <si>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</si>
  <si>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</si>
  <si>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</si>
  <si>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</si>
  <si>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</si>
  <si>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</si>
  <si>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</si>
  <si>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</si>
  <si>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</si>
  <si>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</si>
  <si>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</si>
  <si>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</si>
  <si>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</si>
  <si>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</si>
  <si>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</si>
  <si>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</si>
  <si>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</si>
  <si>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</si>
  <si>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</si>
  <si>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</si>
  <si>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</si>
  <si>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</si>
  <si>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</si>
  <si>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</si>
  <si>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</si>
  <si>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</si>
  <si>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</si>
  <si>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</si>
  <si>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</si>
  <si>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</si>
  <si>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</si>
  <si>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</si>
  <si>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</si>
  <si>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</si>
  <si>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</si>
  <si>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</si>
  <si>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</si>
  <si>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</si>
  <si>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</si>
  <si>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</si>
  <si>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</si>
  <si>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</si>
  <si>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</si>
  <si>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</si>
  <si>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</si>
  <si>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</si>
  <si>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</si>
  <si>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</si>
  <si>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</si>
  <si>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</si>
  <si>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</si>
  <si>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</si>
  <si>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</si>
  <si>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</si>
  <si>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</si>
  <si>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</si>
  <si>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</si>
  <si>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</si>
  <si>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</si>
  <si>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</si>
  <si>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</si>
  <si>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</si>
  <si>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</si>
  <si>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</si>
  <si>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</si>
  <si>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</si>
  <si>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</si>
  <si>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</si>
  <si>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</si>
  <si>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</si>
  <si>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</si>
  <si>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</si>
  <si>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</si>
  <si>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</si>
  <si>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</si>
  <si>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</si>
  <si>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</si>
  <si>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</si>
  <si>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</si>
  <si>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</si>
  <si>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</si>
  <si>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</si>
  <si>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</si>
  <si>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</si>
  <si>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</si>
  <si>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</si>
  <si>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</si>
  <si>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</si>
  <si>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</si>
  <si>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</si>
  <si>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</si>
  <si>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</si>
  <si>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</si>
  <si>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</si>
  <si>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</si>
  <si>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</si>
  <si>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</si>
  <si>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</si>
  <si>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</si>
  <si>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</si>
  <si>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</si>
  <si>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</si>
  <si>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</si>
  <si>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</si>
  <si>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</si>
  <si>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</si>
  <si>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</si>
  <si>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</si>
  <si>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</si>
  <si>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</si>
  <si>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</si>
  <si>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</si>
  <si>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</si>
  <si>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</si>
  <si>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</si>
  <si>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</si>
  <si>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</si>
  <si>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</si>
  <si>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</si>
  <si>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</si>
  <si>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</si>
  <si>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</si>
  <si>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</si>
  <si>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</si>
  <si>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</si>
  <si>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</si>
  <si>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</si>
  <si>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</si>
  <si>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</si>
  <si>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</si>
  <si>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</si>
  <si>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</si>
  <si>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</si>
  <si>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</si>
  <si>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</si>
  <si>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</si>
  <si>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</si>
  <si>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</si>
  <si>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</si>
  <si>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</si>
  <si>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</si>
  <si>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</si>
  <si>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</si>
  <si>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</si>
  <si>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</si>
  <si>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</si>
  <si>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</si>
  <si>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</si>
  <si>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</si>
  <si>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</si>
  <si>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</si>
  <si>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</si>
  <si>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</si>
  <si>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</si>
  <si>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</si>
  <si>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</si>
  <si>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</si>
  <si>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</si>
  <si>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</si>
  <si>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</si>
  <si>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</si>
  <si>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</si>
  <si>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</si>
  <si>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</si>
  <si>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</si>
  <si>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</si>
  <si>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</si>
  <si>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</si>
  <si>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</si>
  <si>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</si>
  <si>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</si>
  <si>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</si>
  <si>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</si>
  <si>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</si>
  <si>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</si>
  <si>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</si>
  <si>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</si>
  <si>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</si>
  <si>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</si>
  <si>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</si>
  <si>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</si>
  <si>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</si>
  <si>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</si>
  <si>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</si>
  <si>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</si>
  <si>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</si>
  <si>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</si>
  <si>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</si>
  <si>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</si>
  <si>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</si>
  <si>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</si>
  <si>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</si>
  <si>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</si>
  <si>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</si>
  <si>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</si>
  <si>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</si>
  <si>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</si>
  <si>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</si>
  <si>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</si>
  <si>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</si>
  <si>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</si>
  <si>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</si>
  <si>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</si>
  <si>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</si>
  <si>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</si>
  <si>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</si>
  <si>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</si>
  <si>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</si>
  <si>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</si>
  <si>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</si>
  <si>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</si>
  <si>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</si>
  <si>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</si>
  <si>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</si>
  <si>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</si>
  <si>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</si>
  <si>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</si>
  <si>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</si>
  <si>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</si>
  <si>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</si>
  <si>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</si>
  <si>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</si>
  <si>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</si>
  <si>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</si>
  <si>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</si>
  <si>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</si>
  <si>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</si>
  <si>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</si>
  <si>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</si>
  <si>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</si>
  <si>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</si>
  <si>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</si>
  <si>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</si>
  <si>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</si>
  <si>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</si>
  <si>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</si>
  <si>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</si>
  <si>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</si>
  <si>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</si>
  <si>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</si>
  <si>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</si>
  <si>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</si>
  <si>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</si>
  <si>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</si>
  <si>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</si>
  <si>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</si>
  <si>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</si>
  <si>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</si>
  <si>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</si>
  <si>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</si>
  <si>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</si>
  <si>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</si>
  <si>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</si>
  <si>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</si>
  <si>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</si>
  <si>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</si>
  <si>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</si>
  <si>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</si>
  <si>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</si>
  <si>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</si>
  <si>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</si>
  <si>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</si>
  <si>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</si>
  <si>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</si>
  <si>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</si>
  <si>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</si>
  <si>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</si>
  <si>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</si>
  <si>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</si>
  <si>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</si>
  <si>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</si>
  <si>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</si>
  <si>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</si>
  <si>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</si>
  <si>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</si>
  <si>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</si>
  <si>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</si>
  <si>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</si>
  <si>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</si>
  <si>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</si>
  <si>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</si>
  <si>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</si>
  <si>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</si>
  <si>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</si>
  <si>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</si>
  <si>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</si>
  <si>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</si>
  <si>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</si>
  <si>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</si>
  <si>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</si>
  <si>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</si>
  <si>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</si>
  <si>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</si>
  <si>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</si>
  <si>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</si>
  <si>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</si>
  <si>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</si>
  <si>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</si>
  <si>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</si>
  <si>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</si>
  <si>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</si>
  <si>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</si>
  <si>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</si>
  <si>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</si>
  <si>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</si>
  <si>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</si>
  <si>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</si>
  <si>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</si>
  <si>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</si>
  <si>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</si>
  <si>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</si>
  <si>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</si>
  <si>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</si>
  <si>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</si>
  <si>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</si>
  <si>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</si>
  <si>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</si>
  <si>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</si>
  <si>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</si>
  <si>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</si>
  <si>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</si>
  <si>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</si>
  <si>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</si>
  <si>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</si>
  <si>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</si>
  <si>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</si>
  <si>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</si>
  <si>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</si>
  <si>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</si>
  <si>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</si>
  <si>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</si>
  <si>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</si>
  <si>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</si>
  <si>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</si>
  <si>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</si>
  <si>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</si>
  <si>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</si>
  <si>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</si>
  <si>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</si>
  <si>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</si>
  <si>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</si>
  <si>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</si>
  <si>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</si>
  <si>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</si>
  <si>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</si>
  <si>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</si>
  <si>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</si>
  <si>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</si>
  <si>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</si>
  <si>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</si>
  <si>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</si>
  <si>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</si>
  <si>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</si>
  <si>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</si>
  <si>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</si>
  <si>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</si>
  <si>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</si>
  <si>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</si>
  <si>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</si>
  <si>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</si>
  <si>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</si>
  <si>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</si>
  <si>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</si>
  <si>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</si>
  <si>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</si>
  <si>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</si>
  <si>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</si>
  <si>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</si>
  <si>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</si>
  <si>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</si>
  <si>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</si>
  <si>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</si>
  <si>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</si>
  <si>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</si>
  <si>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</si>
  <si>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</si>
  <si>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</si>
  <si>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</si>
  <si>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</si>
  <si>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</si>
  <si>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</si>
  <si>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</si>
  <si>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</si>
  <si>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</si>
  <si>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</si>
  <si>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</si>
  <si>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</si>
  <si>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</si>
  <si>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</si>
  <si>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</si>
  <si>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</si>
  <si>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</si>
  <si>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</si>
  <si>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</si>
  <si>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</si>
  <si>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</si>
  <si>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</si>
  <si>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</si>
  <si>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</si>
  <si>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</si>
  <si>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</si>
  <si>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</si>
  <si>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</si>
  <si>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</si>
  <si>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</si>
  <si>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</si>
  <si>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</si>
  <si>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</si>
  <si>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</si>
  <si>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</si>
  <si>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</si>
  <si>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</si>
  <si>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</si>
  <si>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</si>
  <si>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</si>
  <si>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</si>
  <si>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</si>
  <si>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</si>
  <si>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</si>
  <si>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</si>
  <si>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</si>
  <si>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</si>
  <si>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</si>
  <si>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</si>
  <si>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</si>
  <si>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</si>
  <si>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</si>
  <si>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</si>
  <si>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</si>
  <si>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</si>
  <si>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</si>
  <si>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</si>
  <si>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</si>
  <si>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</si>
  <si>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</si>
  <si>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</si>
  <si>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</si>
  <si>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</si>
  <si>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</si>
  <si>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</si>
  <si>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</si>
  <si>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</si>
  <si>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</si>
  <si>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</si>
  <si>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</si>
  <si>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</si>
  <si>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</si>
  <si>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</si>
  <si>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</si>
  <si>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</si>
  <si>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</si>
  <si>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</si>
  <si>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</si>
  <si>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</si>
  <si>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</si>
  <si>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</si>
  <si>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</si>
  <si>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</si>
  <si>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</si>
  <si>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</si>
  <si>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</si>
  <si>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</si>
  <si>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</si>
  <si>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</si>
  <si>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</si>
  <si>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</si>
  <si>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</si>
  <si>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</si>
  <si>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</si>
  <si>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</si>
  <si>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</si>
  <si>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</si>
  <si>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</si>
  <si>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</si>
  <si>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</si>
  <si>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</si>
  <si>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</si>
  <si>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</si>
  <si>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</si>
  <si>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</si>
  <si>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</si>
  <si>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</si>
  <si>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</si>
  <si>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</si>
  <si>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</si>
  <si>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</si>
  <si>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</si>
  <si>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</si>
  <si>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</si>
  <si>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</si>
  <si>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</si>
  <si>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</si>
  <si>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</si>
  <si>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</si>
  <si>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</si>
  <si>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</si>
  <si>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</si>
  <si>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</si>
  <si>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</si>
  <si>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</si>
  <si>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</si>
  <si>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</si>
  <si>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</si>
  <si>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</si>
  <si>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</si>
  <si>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</si>
  <si>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</si>
  <si>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</si>
  <si>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</si>
  <si>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</si>
  <si>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</si>
  <si>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</si>
  <si>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</si>
  <si>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</si>
  <si>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</si>
  <si>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</si>
  <si>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</si>
  <si>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</si>
  <si>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</si>
  <si>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</si>
  <si>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</si>
  <si>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</si>
  <si>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</si>
  <si>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</si>
  <si>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</si>
  <si>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</si>
  <si>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</si>
  <si>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</si>
  <si>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</si>
  <si>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</si>
  <si>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</si>
  <si>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</si>
  <si>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</si>
  <si>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</si>
  <si>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</si>
  <si>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</si>
  <si>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</si>
  <si>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</si>
  <si>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</si>
  <si>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</si>
  <si>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</si>
  <si>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</si>
  <si>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</si>
  <si>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</si>
  <si>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</si>
  <si>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</si>
  <si>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</si>
  <si>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</si>
  <si>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</si>
  <si>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</si>
  <si>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</si>
  <si>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</si>
  <si>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</si>
  <si>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</si>
  <si>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</si>
  <si>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</si>
  <si>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</si>
  <si>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</si>
  <si>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</si>
  <si>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</si>
  <si>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</si>
  <si>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</si>
  <si>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</si>
  <si>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</si>
  <si>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</si>
  <si>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</si>
  <si>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</si>
  <si>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</si>
  <si>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</si>
  <si>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</si>
  <si>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</si>
  <si>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</si>
  <si>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</si>
  <si>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</si>
  <si>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</si>
  <si>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</si>
  <si>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</si>
  <si>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</si>
  <si>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</si>
  <si>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</si>
  <si>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</si>
  <si>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</si>
  <si>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</si>
  <si>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</si>
  <si>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</si>
  <si>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</si>
  <si>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</si>
  <si>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</si>
  <si>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</si>
  <si>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</si>
  <si>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</si>
  <si>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</si>
  <si>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</si>
  <si>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</si>
  <si>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</si>
  <si>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</si>
  <si>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</si>
  <si>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</si>
  <si>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</si>
  <si>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</si>
  <si>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</si>
  <si>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</si>
  <si>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</si>
  <si>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</si>
  <si>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</si>
  <si>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</si>
  <si>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</si>
  <si>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</si>
  <si>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</si>
  <si>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</si>
  <si>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</si>
  <si>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</si>
  <si>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</si>
  <si>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</si>
  <si>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</si>
  <si>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</si>
  <si>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</si>
  <si>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</si>
  <si>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</si>
  <si>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</si>
  <si>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</si>
  <si>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</si>
  <si>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</si>
  <si>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</si>
  <si>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</si>
  <si>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</si>
  <si>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</si>
  <si>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</si>
  <si>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</si>
  <si>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</si>
  <si>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</si>
  <si>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</si>
  <si>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</si>
  <si>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</si>
  <si>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</si>
  <si>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</si>
  <si>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</si>
  <si>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</si>
  <si>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</si>
  <si>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</si>
  <si>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</si>
  <si>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</si>
  <si>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</si>
  <si>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</si>
  <si>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</si>
  <si>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</si>
  <si>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</si>
  <si>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</si>
  <si>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</si>
  <si>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</si>
  <si>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</si>
  <si>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</si>
  <si>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</si>
  <si>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</si>
  <si>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</si>
  <si>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</si>
  <si>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</si>
  <si>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</si>
  <si>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</si>
  <si>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</si>
  <si>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</si>
  <si>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</si>
  <si>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</si>
  <si>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</si>
  <si>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</si>
  <si>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</si>
  <si>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</si>
  <si>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</si>
  <si>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</si>
  <si>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</si>
  <si>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</si>
  <si>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</si>
  <si>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</si>
  <si>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</si>
  <si>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</si>
  <si>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</si>
  <si>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</si>
  <si>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</si>
  <si>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</si>
  <si>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</si>
  <si>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</si>
  <si>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</si>
  <si>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</si>
  <si>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</si>
  <si>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</si>
  <si>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</si>
  <si>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</si>
  <si>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</si>
  <si>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</si>
  <si>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</si>
  <si>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</si>
  <si>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</si>
  <si>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</si>
  <si>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</si>
  <si>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</si>
  <si>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</si>
  <si>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</si>
  <si>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</si>
  <si>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</si>
  <si>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</si>
  <si>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</si>
  <si>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</si>
  <si>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</si>
  <si>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</si>
  <si>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</si>
  <si>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</si>
  <si>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</si>
  <si>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</si>
  <si>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</si>
  <si>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</si>
  <si>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</si>
  <si>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</si>
  <si>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</si>
  <si>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</si>
  <si>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</si>
  <si>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</si>
  <si>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</si>
  <si>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</si>
  <si>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</si>
  <si>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</si>
  <si>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</si>
  <si>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</si>
  <si>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</si>
  <si>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</si>
  <si>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</si>
  <si>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</si>
  <si>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</si>
  <si>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</si>
  <si>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</si>
  <si>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</si>
  <si>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</si>
  <si>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</si>
  <si>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</si>
  <si>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</si>
  <si>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</si>
  <si>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</si>
  <si>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</si>
  <si>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</si>
  <si>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</si>
  <si>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</si>
  <si>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</si>
  <si>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</si>
  <si>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</si>
  <si>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</si>
  <si>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</si>
  <si>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</si>
  <si>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</si>
  <si>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</si>
  <si>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</si>
  <si>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</si>
  <si>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</si>
  <si>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</si>
  <si>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</si>
  <si>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</si>
  <si>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</si>
  <si>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</si>
  <si>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</si>
  <si>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</si>
  <si>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</si>
  <si>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</si>
  <si>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</si>
  <si>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</si>
  <si>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</si>
  <si>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</si>
  <si>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</si>
  <si>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</si>
  <si>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</si>
  <si>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</si>
  <si>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</si>
  <si>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</si>
  <si>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</si>
  <si>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</si>
  <si>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</si>
  <si>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</si>
  <si>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</si>
  <si>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</si>
  <si>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</si>
  <si>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</si>
  <si>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</si>
  <si>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</si>
  <si>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</si>
  <si>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</si>
  <si>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</si>
  <si>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</si>
  <si>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</si>
  <si>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</si>
  <si>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</si>
  <si>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</si>
  <si>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</si>
  <si>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</si>
  <si>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</si>
  <si>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</si>
  <si>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</si>
  <si>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</si>
  <si>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</si>
  <si>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</si>
  <si>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</si>
  <si>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</si>
  <si>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</si>
  <si>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</si>
  <si>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</si>
  <si>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</si>
  <si>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</si>
  <si>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</si>
  <si>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</si>
  <si>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</si>
  <si>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</si>
  <si>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</si>
  <si>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</si>
  <si>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</si>
  <si>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</si>
  <si>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</si>
  <si>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</si>
  <si>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</si>
  <si>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</si>
  <si>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</si>
  <si>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</si>
  <si>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</si>
  <si>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</si>
  <si>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</si>
  <si>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</si>
  <si>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</si>
  <si>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</si>
  <si>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</si>
  <si>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</si>
  <si>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</si>
  <si>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</si>
  <si>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</si>
  <si>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</si>
  <si>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</si>
  <si>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</si>
  <si>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</si>
  <si>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</si>
  <si>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</si>
  <si>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</si>
  <si>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</si>
  <si>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</si>
  <si>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</si>
  <si>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</si>
  <si>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</si>
  <si>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</si>
  <si>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</si>
  <si>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</si>
  <si>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</si>
  <si>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</si>
  <si>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</si>
  <si>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</si>
  <si>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</si>
  <si>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</si>
  <si>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</si>
  <si>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</si>
  <si>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</si>
  <si>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</si>
  <si>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</si>
  <si>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</si>
  <si>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</si>
  <si>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</si>
  <si>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</si>
  <si>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</si>
  <si>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</si>
  <si>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</si>
  <si>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</si>
  <si>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</si>
  <si>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</si>
  <si>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</si>
  <si>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</si>
  <si>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</si>
  <si>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</si>
  <si>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</si>
  <si>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</si>
  <si>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</si>
  <si>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</si>
  <si>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</si>
  <si>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</si>
  <si>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</si>
  <si>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</si>
  <si>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</si>
  <si>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</si>
  <si>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</si>
  <si>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</si>
  <si>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</si>
  <si>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</si>
  <si>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</si>
  <si>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</si>
  <si>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</si>
  <si>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</si>
  <si>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</si>
  <si>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</si>
  <si>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</si>
  <si>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</si>
  <si>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</si>
  <si>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</si>
  <si>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</si>
  <si>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</si>
  <si>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</si>
  <si>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</si>
  <si>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</si>
  <si>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</si>
  <si>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</si>
  <si>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</si>
  <si>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</si>
  <si>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</si>
  <si>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</si>
  <si>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</si>
  <si>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</si>
  <si>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</si>
  <si>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</si>
  <si>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</si>
  <si>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</si>
  <si>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</si>
  <si>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</si>
  <si>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</si>
  <si>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</si>
  <si>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</si>
  <si>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</si>
  <si>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</si>
  <si>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</si>
  <si>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</si>
  <si>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</si>
  <si>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</si>
  <si>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</si>
  <si>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</si>
  <si>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</si>
  <si>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</si>
  <si>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</si>
  <si>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</si>
  <si>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</si>
  <si>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</si>
  <si>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</si>
  <si>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</si>
  <si>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</si>
  <si>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</si>
  <si>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</si>
  <si>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</si>
  <si>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</si>
  <si>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</si>
  <si>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</si>
  <si>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</si>
  <si>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</si>
  <si>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</si>
  <si>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</si>
  <si>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</si>
  <si>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</si>
  <si>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</si>
  <si>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</si>
  <si>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</si>
  <si>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</si>
  <si>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</si>
  <si>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</si>
  <si>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</si>
  <si>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</si>
  <si>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</si>
  <si>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</si>
  <si>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</si>
  <si>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</si>
  <si>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</si>
  <si>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</si>
  <si>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</si>
  <si>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</si>
  <si>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</si>
  <si>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</si>
  <si>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</si>
  <si>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</si>
  <si>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</si>
  <si>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</si>
  <si>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</si>
  <si>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</si>
  <si>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</si>
  <si>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</si>
  <si>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</si>
  <si>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</si>
  <si>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</si>
  <si>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</si>
  <si>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</si>
  <si>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</si>
  <si>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</si>
  <si>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</si>
  <si>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</si>
  <si>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</si>
  <si>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</si>
  <si>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</si>
  <si>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</si>
  <si>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</si>
  <si>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</si>
  <si>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</si>
  <si>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</si>
  <si>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</si>
  <si>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</si>
  <si>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</si>
  <si>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</si>
  <si>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</si>
  <si>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</si>
  <si>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</si>
  <si>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</si>
  <si>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</si>
  <si>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</si>
  <si>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</si>
  <si>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</si>
  <si>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</si>
  <si>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</si>
  <si>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</si>
  <si>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</si>
  <si>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</si>
  <si>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</si>
  <si>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</si>
  <si>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</si>
  <si>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</si>
  <si>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</si>
  <si>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</si>
  <si>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</si>
  <si>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</si>
  <si>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</si>
  <si>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</si>
  <si>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</si>
  <si>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</si>
  <si>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</si>
  <si>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</si>
  <si>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</si>
  <si>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</si>
  <si>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</si>
  <si>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</si>
  <si>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</si>
  <si>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</si>
  <si>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</si>
  <si>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</si>
  <si>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</si>
  <si>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</si>
  <si>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</si>
  <si>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</si>
  <si>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</si>
  <si>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</si>
  <si>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</si>
  <si>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</si>
  <si>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</si>
  <si>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</si>
  <si>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</si>
  <si>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</si>
  <si>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</si>
  <si>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</si>
  <si>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</si>
  <si>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</si>
  <si>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</si>
  <si>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</si>
  <si>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</si>
  <si>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</si>
  <si>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</si>
  <si>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</si>
  <si>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</si>
  <si>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</si>
  <si>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</si>
  <si>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</si>
  <si>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</si>
  <si>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</si>
  <si>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</si>
  <si>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</si>
  <si>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</si>
  <si>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</si>
  <si>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</si>
  <si>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</si>
  <si>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</si>
  <si>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</si>
  <si>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</si>
  <si>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</si>
  <si>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</si>
  <si>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</si>
  <si>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</si>
  <si>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</si>
  <si>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</si>
  <si>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</si>
  <si>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</si>
  <si>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</si>
  <si>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</si>
  <si>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</si>
  <si>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</si>
  <si>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</si>
  <si>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</si>
  <si>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</si>
  <si>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</si>
  <si>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</si>
  <si>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</si>
  <si>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</si>
  <si>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</si>
  <si>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</si>
  <si>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</si>
  <si>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</si>
  <si>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</si>
  <si>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</si>
  <si>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</si>
  <si>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</si>
  <si>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</si>
  <si>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</si>
  <si>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</si>
  <si>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</si>
  <si>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</si>
  <si>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</si>
  <si>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</si>
  <si>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</si>
  <si>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</si>
  <si>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</si>
  <si>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</si>
  <si>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</si>
  <si>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</si>
  <si>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</si>
  <si>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</si>
  <si>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</si>
  <si>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</si>
  <si>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</si>
  <si>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</si>
  <si>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</si>
  <si>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</si>
  <si>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</si>
  <si>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</si>
  <si>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</si>
  <si>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</si>
  <si>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</si>
  <si>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</si>
  <si>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</si>
  <si>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</si>
  <si>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</si>
  <si>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</si>
  <si>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</si>
  <si>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</si>
  <si>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</si>
  <si>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</si>
  <si>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</si>
  <si>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</si>
  <si>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</si>
  <si>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</si>
  <si>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</si>
  <si>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</si>
  <si>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</si>
  <si>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</si>
  <si>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</si>
  <si>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</si>
  <si>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</si>
  <si>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</si>
  <si>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</si>
  <si>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</si>
  <si>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</si>
  <si>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</si>
  <si>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</si>
  <si>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</si>
  <si>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</si>
  <si>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</si>
  <si>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</si>
  <si>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</si>
  <si>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</si>
  <si>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</si>
  <si>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</si>
  <si>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</si>
  <si>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</si>
  <si>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</si>
  <si>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</si>
  <si>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</si>
  <si>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</si>
  <si>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</si>
  <si>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</si>
  <si>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</si>
  <si>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</si>
  <si>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</si>
  <si>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</si>
  <si>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</si>
  <si>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</si>
  <si>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</si>
  <si>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</si>
  <si>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</si>
  <si>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</si>
  <si>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</si>
  <si>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</si>
  <si>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</si>
  <si>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</si>
  <si>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</si>
  <si>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</si>
  <si>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</si>
  <si>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</si>
  <si>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</si>
  <si>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</si>
  <si>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</si>
  <si>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</si>
  <si>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</si>
  <si>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</si>
  <si>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</si>
  <si>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</si>
  <si>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</si>
  <si>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</si>
  <si>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</si>
  <si>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</si>
  <si>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</si>
  <si>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</si>
  <si>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</si>
  <si>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</si>
  <si>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</si>
  <si>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</si>
  <si>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</si>
  <si>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</si>
  <si>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</si>
  <si>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</si>
  <si>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</si>
  <si>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</si>
  <si>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</si>
  <si>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</si>
  <si>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</si>
  <si>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</si>
  <si>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</si>
  <si>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</si>
  <si>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</si>
  <si>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</si>
  <si>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</si>
  <si>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</si>
  <si>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</si>
  <si>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</si>
  <si>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</si>
  <si>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</si>
  <si>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</si>
  <si>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</si>
  <si>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</si>
  <si>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</si>
  <si>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</si>
  <si>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</si>
  <si>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</si>
  <si>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</si>
  <si>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</si>
  <si>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</si>
  <si>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</si>
  <si>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</si>
  <si>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</si>
  <si>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</si>
  <si>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</si>
  <si>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</si>
  <si>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</si>
  <si>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</si>
  <si>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</si>
  <si>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</si>
  <si>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</si>
  <si>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</si>
  <si>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</si>
  <si>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</si>
  <si>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</si>
  <si>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</si>
  <si>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</si>
  <si>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</si>
  <si>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</si>
  <si>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</si>
  <si>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</si>
  <si>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</si>
  <si>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</si>
  <si>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</si>
  <si>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</si>
  <si>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</si>
  <si>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</si>
  <si>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</si>
  <si>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</si>
  <si>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</si>
  <si>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</si>
  <si>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</si>
  <si>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</si>
  <si>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</si>
  <si>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</si>
  <si>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</si>
  <si>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</si>
  <si>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</si>
  <si>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</si>
  <si>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</si>
  <si>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</si>
  <si>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</si>
  <si>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</si>
  <si>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</si>
  <si>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</si>
  <si>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</si>
  <si>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</si>
  <si>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</si>
  <si>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</si>
  <si>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</si>
  <si>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</si>
  <si>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</si>
  <si>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</si>
  <si>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</si>
  <si>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</si>
  <si>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</si>
  <si>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</si>
  <si>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</si>
  <si>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</si>
  <si>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</si>
  <si>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</si>
  <si>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</si>
  <si>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</si>
  <si>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</si>
  <si>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</si>
  <si>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</si>
  <si>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</si>
  <si>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</si>
  <si>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</si>
  <si>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</si>
  <si>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</si>
  <si>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</si>
  <si>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</si>
  <si>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</si>
  <si>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</si>
  <si>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</si>
  <si>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</si>
  <si>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</si>
  <si>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</si>
  <si>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</si>
  <si>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</si>
  <si>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</si>
  <si>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</si>
  <si>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</si>
  <si>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</si>
  <si>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</si>
  <si>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</si>
  <si>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</si>
  <si>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</si>
  <si>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</si>
  <si>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</si>
  <si>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</si>
  <si>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</si>
  <si>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</si>
  <si>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</si>
  <si>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</si>
  <si>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</si>
  <si>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</si>
  <si>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</si>
  <si>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</si>
  <si>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</si>
  <si>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</si>
  <si>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</si>
  <si>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</si>
  <si>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</si>
  <si>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</si>
  <si>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</si>
  <si>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</si>
  <si>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</si>
  <si>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</si>
  <si>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</si>
  <si>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</si>
  <si>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</si>
  <si>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</si>
  <si>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</si>
  <si>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</si>
  <si>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</si>
  <si>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</si>
  <si>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</si>
  <si>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</si>
  <si>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</si>
  <si>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</si>
  <si>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</si>
  <si>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</si>
  <si>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</si>
  <si>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</si>
  <si>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</si>
  <si>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</si>
  <si>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</si>
  <si>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</si>
  <si>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</si>
  <si>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</si>
  <si>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</si>
  <si>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</si>
  <si>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</si>
  <si>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</si>
  <si>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</si>
  <si>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</si>
  <si>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</si>
  <si>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</si>
  <si>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</si>
  <si>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</si>
  <si>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</si>
  <si>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</si>
  <si>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</si>
  <si>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</si>
  <si>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</si>
  <si>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</si>
  <si>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</si>
  <si>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</si>
  <si>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</si>
  <si>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</si>
  <si>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</si>
  <si>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</si>
  <si>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</si>
  <si>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</si>
  <si>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</si>
  <si>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</si>
  <si>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</si>
  <si>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</si>
  <si>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</si>
  <si>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</si>
  <si>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</si>
  <si>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</si>
  <si>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</si>
  <si>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</si>
  <si>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</si>
  <si>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</si>
  <si>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</si>
  <si>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</si>
  <si>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</si>
  <si>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</si>
  <si>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</si>
  <si>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</si>
  <si>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</si>
  <si>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</si>
  <si>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</si>
  <si>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</si>
  <si>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</si>
  <si>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</si>
  <si>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</si>
  <si>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</si>
  <si>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</si>
  <si>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</si>
  <si>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</si>
  <si>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</si>
  <si>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</si>
  <si>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</si>
  <si>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</si>
  <si>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</si>
  <si>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</si>
  <si>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</si>
  <si>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</si>
  <si>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</si>
  <si>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</si>
  <si>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</si>
  <si>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</si>
  <si>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</si>
  <si>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</si>
  <si>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</si>
  <si>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</si>
  <si>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</si>
  <si>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</si>
  <si>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</si>
  <si>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</si>
  <si>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</si>
  <si>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</si>
  <si>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</si>
  <si>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</si>
  <si>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</si>
  <si>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</si>
  <si>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</si>
  <si>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</si>
  <si>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</si>
  <si>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</si>
  <si>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</si>
  <si>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</si>
  <si>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</si>
  <si>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</si>
  <si>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</si>
  <si>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</si>
  <si>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</si>
  <si>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</si>
  <si>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</si>
  <si>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</si>
  <si>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</si>
  <si>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</si>
  <si>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</si>
  <si>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</si>
  <si>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</si>
  <si>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</si>
  <si>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</si>
  <si>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</si>
  <si>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</si>
  <si>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</si>
  <si>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</si>
  <si>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</si>
  <si>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</si>
  <si>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</si>
  <si>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</si>
  <si>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</si>
  <si>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</si>
  <si>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</si>
  <si>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</si>
  <si>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</si>
  <si>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</si>
  <si>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</si>
  <si>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</si>
  <si>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</si>
  <si>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</si>
  <si>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</si>
  <si>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</si>
  <si>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</si>
  <si>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</si>
  <si>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</si>
  <si>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</si>
  <si>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</si>
  <si>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</si>
  <si>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</si>
  <si>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</si>
  <si>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</si>
  <si>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</si>
  <si>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</si>
  <si>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</si>
  <si>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</si>
  <si>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</si>
  <si>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</si>
  <si>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</si>
  <si>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</si>
  <si>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</si>
  <si>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</si>
  <si>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</si>
  <si>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</si>
  <si>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</si>
  <si>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</si>
  <si>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</si>
  <si>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</si>
  <si>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</si>
  <si>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</si>
  <si>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</si>
  <si>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</si>
  <si>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</si>
  <si>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</si>
  <si>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</si>
  <si>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</si>
  <si>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</si>
  <si>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</si>
  <si>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</si>
  <si>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</si>
  <si>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</si>
  <si>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</si>
  <si>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</si>
  <si>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</si>
  <si>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</si>
  <si>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</si>
  <si>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</si>
  <si>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</si>
  <si>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</si>
  <si>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</si>
  <si>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</si>
  <si>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</si>
  <si>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</si>
  <si>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</si>
  <si>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</si>
  <si>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</si>
  <si>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</si>
  <si>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</si>
  <si>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</si>
  <si>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</si>
  <si>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</si>
  <si>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</si>
  <si>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</si>
  <si>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</si>
  <si>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</si>
  <si>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</si>
  <si>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</si>
  <si>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</si>
  <si>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</si>
  <si>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</si>
  <si>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</si>
  <si>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</si>
  <si>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</si>
  <si>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</si>
  <si>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</si>
  <si>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</si>
  <si>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</si>
  <si>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</si>
  <si>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</si>
  <si>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</si>
  <si>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</si>
  <si>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</si>
  <si>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</si>
  <si>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</si>
  <si>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</si>
  <si>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</si>
  <si>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</si>
  <si>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</si>
  <si>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</si>
  <si>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</si>
  <si>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</si>
  <si>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</si>
  <si>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</si>
  <si>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</si>
  <si>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</si>
  <si>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</si>
  <si>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</si>
  <si>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</si>
  <si>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</si>
  <si>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</si>
  <si>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</si>
  <si>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</si>
  <si>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</si>
  <si>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</si>
  <si>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</si>
  <si>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</si>
  <si>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</si>
  <si>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</si>
  <si>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</si>
  <si>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</si>
  <si>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</si>
  <si>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</si>
  <si>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</si>
  <si>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</si>
  <si>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</si>
  <si>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</si>
  <si>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</si>
  <si>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</si>
  <si>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</si>
  <si>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</si>
  <si>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</si>
  <si>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</si>
  <si>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</si>
  <si>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</si>
  <si>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</si>
  <si>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</si>
  <si>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</si>
  <si>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</si>
  <si>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</si>
  <si>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</si>
  <si>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</si>
  <si>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</si>
  <si>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</si>
  <si>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</si>
  <si>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</si>
  <si>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</si>
  <si>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</si>
  <si>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</si>
  <si>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</si>
  <si>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</si>
  <si>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</si>
  <si>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</si>
  <si>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</si>
  <si>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</si>
  <si>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</si>
  <si>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</si>
  <si>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</si>
  <si>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</si>
  <si>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</si>
  <si>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</si>
  <si>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</si>
  <si>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</si>
  <si>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</si>
  <si>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</si>
  <si>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</si>
  <si>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</si>
  <si>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</si>
  <si>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</si>
  <si>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</si>
  <si>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</si>
  <si>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</si>
  <si>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</si>
  <si>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</si>
  <si>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</si>
  <si>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</si>
  <si>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</si>
  <si>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</si>
  <si>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</si>
  <si>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</si>
  <si>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</si>
  <si>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</si>
  <si>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</si>
  <si>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</si>
  <si>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</si>
  <si>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</si>
  <si>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</si>
  <si>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</si>
  <si>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</si>
  <si>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</si>
  <si>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</si>
  <si>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</si>
  <si>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</si>
  <si>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</si>
  <si>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</si>
  <si>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</si>
  <si>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</si>
  <si>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</si>
  <si>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</si>
  <si>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</si>
  <si>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</si>
  <si>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</si>
  <si>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</si>
  <si>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</si>
  <si>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</si>
  <si>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</si>
  <si>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</si>
  <si>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</si>
  <si>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</si>
  <si>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</si>
  <si>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</si>
  <si>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</si>
  <si>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</si>
  <si>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</si>
  <si>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</si>
  <si>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</si>
  <si>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</si>
  <si>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</si>
  <si>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</si>
  <si>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</si>
  <si>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</si>
  <si>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</si>
  <si>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</si>
  <si>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</si>
  <si>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</si>
  <si>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</si>
  <si>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</si>
  <si>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</si>
  <si>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</si>
  <si>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</si>
  <si>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</si>
  <si>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</si>
  <si>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</si>
  <si>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</si>
  <si>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</si>
  <si>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</si>
  <si>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</si>
  <si>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</si>
  <si>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</si>
  <si>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</si>
  <si>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</si>
  <si>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</si>
  <si>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</si>
  <si>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</si>
  <si>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</si>
  <si>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</si>
  <si>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</si>
  <si>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</si>
  <si>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</si>
  <si>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</si>
  <si>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</si>
  <si>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</si>
  <si>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</si>
  <si>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</si>
  <si>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</si>
  <si>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</si>
  <si>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</si>
  <si>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</si>
  <si>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</si>
  <si>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</si>
  <si>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</si>
  <si>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</si>
  <si>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</si>
  <si>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</si>
  <si>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</si>
  <si>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</si>
  <si>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</si>
  <si>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</si>
  <si>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</si>
  <si>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</si>
  <si>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</si>
  <si>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</si>
  <si>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</si>
  <si>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</si>
  <si>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</si>
  <si>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</si>
  <si>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</si>
  <si>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</si>
  <si>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</si>
  <si>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</si>
  <si>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</si>
  <si>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</si>
  <si>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</si>
  <si>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</si>
  <si>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</si>
  <si>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</si>
  <si>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</si>
  <si>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</si>
  <si>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</si>
  <si>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</si>
  <si>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</si>
  <si>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</si>
  <si>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</si>
  <si>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</si>
  <si>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</si>
  <si>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</si>
  <si>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</si>
  <si>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</si>
  <si>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</si>
  <si>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</si>
  <si>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</si>
  <si>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</si>
  <si>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</si>
  <si>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</si>
  <si>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</si>
  <si>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</si>
  <si>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</si>
  <si>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</si>
  <si>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</si>
  <si>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</si>
  <si>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</si>
  <si>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</si>
  <si>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</si>
  <si>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</si>
  <si>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</si>
  <si>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</si>
  <si>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</si>
  <si>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</si>
  <si>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</si>
  <si>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</si>
  <si>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</si>
  <si>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</si>
  <si>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</si>
  <si>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</si>
  <si>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</si>
  <si>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</si>
  <si>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</si>
  <si>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</si>
  <si>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</si>
  <si>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</si>
  <si>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</si>
  <si>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</si>
  <si>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</si>
  <si>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</si>
  <si>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</si>
  <si>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</si>
  <si>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</si>
  <si>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</si>
  <si>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</si>
  <si>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</si>
  <si>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</si>
  <si>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</si>
  <si>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</si>
  <si>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</si>
  <si>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</si>
  <si>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</si>
  <si>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</si>
  <si>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</si>
  <si>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</si>
  <si>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</si>
  <si>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</si>
  <si>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</si>
  <si>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</si>
  <si>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</si>
  <si>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</si>
  <si>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</si>
  <si>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</si>
  <si>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</si>
  <si>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</si>
  <si>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</si>
  <si>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</si>
  <si>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</si>
  <si>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</si>
  <si>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</si>
  <si>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</si>
  <si>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</si>
  <si>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</si>
  <si>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</si>
  <si>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</si>
  <si>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</si>
  <si>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</si>
  <si>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</si>
  <si>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</si>
  <si>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</si>
  <si>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</si>
  <si>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</si>
  <si>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</si>
  <si>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</si>
  <si>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</si>
  <si>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</si>
  <si>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</si>
  <si>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</si>
  <si>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</si>
  <si>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</si>
  <si>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</si>
  <si>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</si>
  <si>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</si>
  <si>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</si>
  <si>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</si>
  <si>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</si>
  <si>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</si>
  <si>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</si>
  <si>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</si>
  <si>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</si>
  <si>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</si>
  <si>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</si>
  <si>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</si>
  <si>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</si>
  <si>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</si>
  <si>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</si>
  <si>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</si>
  <si>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</si>
  <si>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</si>
  <si>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</si>
  <si>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</si>
  <si>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</si>
  <si>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</si>
  <si>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</si>
  <si>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</si>
  <si>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</si>
  <si>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</si>
  <si>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</si>
  <si>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</si>
  <si>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</si>
  <si>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</si>
  <si>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</si>
  <si>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</si>
  <si>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</si>
  <si>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</si>
  <si>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</si>
  <si>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</si>
  <si>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</si>
  <si>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</si>
  <si>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</si>
  <si>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</si>
  <si>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</si>
  <si>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</si>
  <si>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</si>
  <si>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</si>
  <si>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</si>
  <si>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</si>
  <si>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</si>
  <si>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</si>
  <si>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</si>
  <si>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</si>
  <si>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</si>
  <si>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</si>
  <si>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</si>
  <si>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</si>
  <si>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</si>
  <si>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</si>
  <si>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</si>
  <si>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</si>
  <si>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</si>
  <si>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</si>
  <si>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</si>
  <si>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</si>
  <si>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</si>
  <si>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</si>
  <si>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</si>
  <si>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</si>
  <si>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</si>
  <si>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</si>
  <si>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</si>
  <si>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</si>
  <si>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</si>
  <si>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</si>
  <si>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</si>
  <si>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</si>
  <si>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</si>
  <si>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</si>
  <si>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</si>
  <si>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</si>
  <si>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</si>
  <si>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</si>
  <si>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</si>
  <si>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</si>
  <si>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</si>
  <si>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</si>
  <si>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</si>
  <si>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</si>
  <si>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</si>
  <si>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</si>
  <si>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</si>
  <si>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</si>
  <si>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</si>
  <si>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</si>
  <si>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</si>
  <si>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</si>
  <si>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</si>
  <si>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</si>
  <si>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</si>
  <si>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</si>
  <si>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</si>
  <si>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</si>
  <si>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</si>
  <si>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</si>
  <si>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</si>
  <si>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</si>
  <si>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</si>
  <si>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</si>
  <si>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</si>
  <si>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</si>
  <si>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</si>
  <si>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</si>
  <si>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</si>
  <si>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</si>
  <si>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</si>
  <si>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</si>
  <si>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</si>
  <si>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</si>
  <si>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</si>
  <si>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</si>
  <si>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</si>
  <si>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</si>
  <si>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</si>
  <si>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</si>
  <si>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</si>
  <si>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</si>
  <si>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</si>
  <si>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</si>
  <si>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</si>
  <si>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</si>
  <si>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</si>
  <si>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</si>
  <si>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</si>
  <si>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</si>
  <si>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</si>
  <si>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</si>
  <si>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</si>
  <si>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</si>
  <si>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</si>
  <si>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</si>
  <si>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</si>
  <si>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</si>
  <si>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</si>
  <si>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</si>
  <si>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</si>
  <si>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</si>
  <si>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</si>
  <si>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</si>
  <si>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</si>
  <si>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</si>
  <si>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</si>
  <si>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</si>
  <si>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</si>
  <si>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</si>
  <si>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</si>
  <si>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</si>
  <si>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</si>
  <si>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</si>
  <si>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</si>
  <si>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</si>
  <si>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</si>
  <si>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</si>
  <si>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</si>
  <si>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</si>
  <si>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</si>
  <si>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</si>
  <si>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</si>
  <si>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</si>
  <si>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</si>
  <si>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</si>
  <si>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</si>
  <si>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</si>
  <si>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</si>
  <si>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</si>
  <si>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</si>
  <si>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</si>
  <si>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</si>
  <si>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</si>
  <si>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</si>
  <si>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</si>
  <si>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</si>
  <si>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</si>
  <si>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</si>
  <si>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</si>
  <si>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</si>
  <si>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</si>
  <si>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</si>
  <si>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</si>
  <si>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</si>
  <si>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</si>
  <si>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</si>
  <si>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</si>
  <si>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</si>
  <si>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</si>
  <si>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</si>
  <si>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</si>
  <si>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</si>
  <si>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</si>
  <si>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</si>
  <si>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</si>
  <si>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</si>
  <si>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</si>
  <si>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</si>
  <si>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</si>
  <si>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</si>
  <si>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</si>
  <si>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</si>
  <si>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</si>
  <si>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</si>
  <si>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</si>
  <si>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</si>
  <si>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</si>
  <si>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</si>
  <si>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</si>
  <si>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</si>
  <si>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</si>
  <si>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</si>
  <si>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</si>
  <si>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</si>
  <si>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</si>
  <si>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</si>
  <si>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</si>
  <si>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</si>
  <si>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</si>
  <si>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</si>
  <si>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</si>
  <si>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</si>
  <si>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</si>
  <si>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</si>
  <si>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</si>
  <si>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</si>
  <si>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</si>
  <si>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</si>
  <si>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</si>
  <si>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</si>
  <si>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</si>
  <si>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</si>
  <si>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</si>
  <si>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</si>
  <si>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</si>
  <si>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</si>
  <si>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</si>
  <si>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</si>
  <si>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</si>
  <si>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</si>
  <si>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</si>
  <si>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</si>
  <si>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</si>
  <si>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</si>
  <si>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</si>
  <si>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</si>
  <si>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</si>
  <si>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</si>
  <si>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</si>
  <si>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</si>
  <si>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</si>
  <si>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</si>
  <si>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</si>
  <si>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</si>
  <si>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</si>
  <si>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</si>
  <si>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</si>
  <si>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</si>
  <si>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</si>
  <si>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</si>
  <si>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</si>
  <si>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</si>
  <si>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</si>
  <si>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</si>
  <si>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</si>
  <si>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</si>
  <si>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</si>
  <si>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</si>
  <si>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</si>
  <si>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</si>
  <si>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</si>
  <si>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</si>
  <si>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</si>
  <si>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</si>
  <si>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</si>
  <si>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</si>
  <si>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</si>
  <si>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</si>
  <si>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</si>
  <si>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</si>
  <si>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</si>
  <si>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</si>
  <si>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</si>
  <si>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</si>
  <si>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</si>
  <si>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</si>
  <si>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</si>
  <si>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</si>
  <si>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</si>
  <si>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</si>
  <si>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</si>
  <si>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</si>
  <si>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</si>
  <si>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</si>
  <si>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</si>
  <si>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</si>
  <si>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</si>
  <si>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</si>
  <si>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</si>
  <si>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</si>
  <si>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</si>
  <si>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</si>
  <si>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</si>
  <si>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</si>
  <si>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</si>
  <si>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</si>
  <si>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</si>
  <si>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</si>
  <si>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</si>
  <si>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</si>
  <si>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</si>
  <si>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</si>
  <si>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</si>
  <si>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</si>
  <si>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</si>
  <si>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</si>
  <si>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</si>
  <si>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</si>
  <si>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</si>
  <si>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</si>
  <si>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</si>
  <si>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</si>
  <si>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</si>
  <si>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</si>
  <si>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</si>
  <si>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</si>
  <si>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</si>
  <si>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</si>
  <si>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</si>
  <si>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</si>
  <si>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</si>
  <si>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</si>
  <si>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</si>
  <si>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</si>
  <si>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</si>
  <si>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</si>
  <si>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</si>
  <si>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</si>
  <si>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</si>
  <si>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</si>
  <si>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</si>
  <si>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</si>
  <si>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</si>
  <si>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</si>
  <si>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</si>
  <si>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</si>
  <si>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</si>
  <si>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</si>
  <si>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</si>
  <si>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</si>
  <si>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</si>
  <si>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</si>
  <si>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</si>
  <si>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</si>
  <si>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</si>
  <si>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</si>
  <si>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</si>
  <si>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</si>
  <si>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</si>
  <si>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</si>
  <si>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</si>
  <si>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</si>
  <si>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</si>
  <si>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</si>
  <si>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</si>
  <si>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</si>
  <si>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</si>
  <si>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</si>
  <si>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</si>
  <si>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</si>
  <si>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</si>
  <si>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</si>
  <si>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</si>
  <si>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</si>
  <si>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</si>
  <si>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</si>
  <si>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</si>
  <si>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</si>
  <si>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</si>
  <si>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</si>
  <si>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</si>
  <si>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</si>
  <si>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</si>
  <si>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</si>
  <si>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</si>
  <si>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</si>
  <si>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</si>
  <si>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</si>
  <si>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</si>
  <si>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</si>
  <si>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</si>
  <si>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</si>
  <si>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</si>
  <si>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</si>
  <si>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</si>
  <si>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</si>
  <si>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</si>
  <si>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</si>
  <si>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</si>
  <si>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</si>
  <si>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</si>
  <si>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</si>
  <si>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</si>
  <si>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</si>
  <si>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</si>
  <si>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</si>
  <si>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</si>
  <si>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</si>
  <si>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</si>
  <si>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</si>
  <si>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</si>
  <si>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</si>
  <si>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</si>
  <si>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</si>
  <si>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</si>
  <si>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</si>
  <si>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</si>
  <si>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</si>
  <si>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</si>
  <si>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</si>
  <si>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</si>
  <si>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</si>
  <si>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</si>
  <si>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</si>
  <si>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</si>
  <si>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</si>
  <si>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</si>
  <si>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</si>
  <si>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</si>
  <si>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</si>
  <si>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</si>
  <si>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</si>
  <si>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</si>
  <si>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</si>
  <si>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</si>
  <si>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</si>
  <si>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</si>
  <si>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</si>
  <si>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</si>
  <si>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</si>
  <si>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</si>
  <si>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</si>
  <si>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</si>
  <si>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</si>
  <si>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</si>
  <si>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</si>
  <si>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</si>
  <si>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</si>
  <si>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</si>
  <si>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</si>
  <si>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</si>
  <si>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</si>
  <si>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</si>
  <si>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</si>
  <si>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</si>
  <si>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</si>
  <si>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</si>
  <si>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</si>
  <si>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</si>
  <si>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</si>
  <si>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</si>
  <si>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</si>
  <si>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</si>
  <si>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</si>
  <si>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</si>
  <si>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</si>
  <si>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</si>
  <si>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</si>
  <si>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</si>
  <si>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</si>
  <si>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</si>
  <si>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</si>
  <si>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</si>
  <si>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</si>
  <si>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</si>
  <si>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</si>
  <si>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</si>
  <si>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</si>
  <si>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</si>
  <si>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</si>
  <si>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</si>
  <si>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</si>
  <si>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</si>
  <si>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</si>
  <si>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</si>
  <si>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</si>
  <si>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</si>
  <si>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</si>
  <si>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</si>
  <si>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</si>
  <si>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</si>
  <si>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</si>
  <si>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</si>
  <si>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</si>
  <si>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</si>
  <si>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</si>
  <si>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</si>
  <si>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</si>
  <si>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</si>
  <si>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</si>
  <si>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</si>
  <si>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</si>
  <si>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</si>
  <si>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</si>
  <si>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</si>
  <si>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</si>
  <si>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</si>
  <si>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</si>
  <si>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</si>
  <si>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</si>
  <si>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</si>
  <si>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</si>
  <si>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</si>
  <si>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</si>
  <si>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</si>
  <si>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</si>
  <si>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</si>
  <si>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</si>
  <si>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</si>
  <si>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</si>
  <si>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</si>
  <si>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</si>
  <si>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</si>
  <si>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</si>
  <si>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</si>
  <si>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</si>
  <si>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</si>
  <si>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</si>
  <si>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</si>
  <si>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</si>
  <si>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</si>
  <si>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</si>
  <si>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</si>
  <si>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</si>
  <si>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</si>
  <si>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</si>
  <si>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</si>
  <si>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</si>
  <si>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</si>
  <si>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</si>
  <si>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</si>
  <si>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</si>
  <si>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</si>
  <si>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</si>
  <si>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</si>
  <si>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</si>
  <si>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</si>
  <si>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</si>
  <si>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</si>
  <si>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</si>
  <si>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</si>
  <si>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</si>
  <si>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</si>
  <si>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</si>
  <si>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</si>
  <si>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</si>
  <si>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</si>
  <si>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</si>
  <si>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</si>
  <si>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</si>
  <si>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</si>
  <si>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</si>
  <si>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</si>
  <si>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</si>
  <si>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</si>
  <si>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</si>
  <si>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</si>
  <si>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</si>
  <si>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</si>
  <si>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</si>
  <si>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</si>
  <si>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</si>
  <si>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</si>
  <si>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</si>
  <si>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</si>
  <si>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</si>
  <si>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</si>
  <si>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</si>
  <si>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</si>
  <si>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</si>
  <si>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</si>
  <si>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</si>
  <si>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</si>
  <si>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</si>
  <si>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</si>
  <si>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</si>
  <si>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</si>
  <si>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</si>
  <si>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</si>
  <si>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</si>
  <si>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</si>
  <si>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</si>
  <si>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</si>
  <si>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</si>
  <si>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</si>
  <si>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</si>
  <si>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</si>
  <si>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</si>
  <si>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</si>
  <si>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</si>
  <si>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</si>
  <si>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</si>
  <si>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</si>
  <si>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</si>
  <si>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</si>
  <si>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</si>
  <si>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</si>
  <si>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</si>
  <si>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</si>
  <si>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</si>
  <si>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</si>
  <si>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</si>
  <si>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</si>
  <si>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</si>
  <si>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</si>
  <si>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</si>
  <si>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</si>
  <si>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</si>
  <si>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</si>
  <si>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</si>
  <si>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</si>
  <si>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</si>
  <si>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</si>
  <si>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</si>
  <si>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</si>
  <si>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</si>
  <si>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</si>
  <si>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</si>
  <si>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</si>
  <si>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</si>
  <si>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</si>
  <si>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</si>
  <si>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</si>
  <si>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</si>
  <si>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</si>
  <si>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</si>
  <si>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</si>
  <si>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</si>
  <si>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</si>
  <si>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</si>
  <si>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</si>
  <si>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</si>
  <si>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</si>
  <si>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</si>
  <si>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</si>
  <si>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</si>
  <si>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</si>
  <si>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</si>
  <si>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</si>
  <si>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</si>
  <si>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</si>
  <si>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</si>
  <si>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</si>
  <si>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</si>
  <si>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</si>
  <si>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</si>
  <si>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</si>
  <si>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</si>
  <si>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</si>
  <si>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</si>
  <si>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</si>
  <si>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</si>
  <si>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</si>
  <si>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</si>
  <si>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</si>
  <si>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</si>
  <si>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</si>
  <si>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</si>
  <si>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</si>
  <si>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</si>
  <si>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</si>
  <si>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</si>
  <si>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</si>
  <si>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</si>
  <si>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</si>
  <si>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</si>
  <si>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</si>
  <si>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</si>
  <si>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</si>
  <si>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</si>
  <si>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</si>
  <si>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</si>
  <si>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</si>
  <si>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</si>
  <si>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</si>
  <si>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</si>
  <si>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</si>
  <si>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</si>
  <si>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</si>
  <si>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</si>
  <si>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</si>
  <si>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</si>
  <si>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</si>
  <si>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</si>
  <si>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</si>
  <si>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</si>
  <si>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</si>
  <si>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</si>
  <si>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</si>
  <si>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</si>
  <si>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</si>
  <si>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</si>
  <si>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</si>
  <si>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</si>
  <si>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</si>
  <si>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</si>
  <si>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</si>
  <si>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</si>
  <si>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</si>
  <si>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</si>
  <si>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</si>
  <si>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</si>
  <si>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</si>
  <si>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</si>
  <si>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</si>
  <si>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</si>
  <si>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</si>
  <si>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</si>
  <si>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</si>
  <si>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</si>
  <si>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</si>
  <si>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</si>
  <si>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</si>
  <si>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</si>
  <si>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</si>
  <si>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</si>
  <si>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</si>
  <si>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</si>
  <si>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</si>
  <si>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</si>
  <si>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</si>
  <si>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</si>
  <si>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</si>
  <si>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</si>
  <si>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</si>
  <si>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</si>
  <si>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</si>
  <si>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</si>
  <si>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</si>
  <si>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</si>
  <si>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</si>
  <si>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</si>
  <si>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</si>
  <si>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</si>
  <si>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</si>
  <si>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</si>
  <si>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</si>
  <si>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</si>
  <si>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</si>
  <si>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</si>
  <si>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</si>
  <si>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</si>
  <si>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</si>
  <si>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</si>
  <si>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</si>
  <si>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</si>
  <si>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</si>
  <si>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</si>
  <si>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</si>
  <si>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</si>
  <si>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</si>
  <si>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</si>
  <si>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</si>
  <si>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</si>
  <si>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</si>
  <si>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</si>
  <si>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</si>
  <si>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</si>
  <si>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</si>
  <si>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</si>
  <si>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</si>
  <si>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</si>
  <si>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</si>
  <si>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</si>
  <si>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</si>
  <si>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</si>
  <si>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</si>
  <si>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</si>
  <si>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</si>
  <si>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</si>
  <si>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</si>
  <si>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</si>
  <si>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</si>
  <si>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</si>
  <si>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</si>
  <si>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</si>
  <si>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</si>
  <si>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</si>
  <si>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</si>
  <si>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</si>
  <si>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</si>
  <si>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</si>
  <si>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</si>
  <si>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</si>
  <si>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</si>
  <si>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</si>
  <si>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</si>
  <si>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</si>
  <si>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</si>
  <si>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</si>
  <si>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</si>
  <si>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</si>
  <si>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</si>
  <si>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</si>
  <si>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</si>
  <si>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</si>
  <si>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</si>
  <si>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</si>
  <si>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</si>
  <si>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</si>
  <si>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</si>
  <si>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</si>
  <si>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</si>
  <si>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</si>
  <si>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</si>
  <si>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</si>
  <si>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</si>
  <si>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</si>
  <si>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</si>
  <si>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</si>
  <si>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</si>
  <si>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</si>
  <si>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</si>
  <si>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</si>
  <si>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</si>
  <si>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</si>
  <si>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</si>
  <si>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</si>
  <si>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</si>
  <si>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</si>
  <si>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</si>
  <si>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</si>
  <si>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</si>
  <si>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</si>
  <si>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</si>
  <si>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</si>
  <si>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</si>
  <si>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</si>
  <si>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</si>
  <si>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</si>
  <si>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</si>
  <si>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</si>
  <si>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</si>
  <si>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</si>
  <si>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</si>
  <si>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</si>
  <si>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</si>
  <si>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</si>
  <si>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</si>
  <si>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</si>
  <si>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</si>
  <si>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</si>
  <si>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</si>
  <si>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</si>
  <si>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</si>
  <si>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</si>
  <si>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</si>
  <si>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</si>
  <si>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</si>
  <si>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</si>
  <si>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</si>
  <si>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</si>
  <si>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</si>
  <si>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</si>
  <si>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</si>
  <si>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</si>
  <si>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</si>
  <si>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</si>
  <si>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</si>
  <si>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</si>
  <si>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</si>
  <si>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</si>
  <si>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</si>
  <si>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</si>
  <si>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</si>
  <si>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</si>
  <si>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</si>
  <si>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</si>
  <si>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</si>
  <si>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</si>
  <si>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</si>
  <si>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</si>
  <si>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</si>
  <si>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</si>
  <si>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</si>
  <si>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</si>
  <si>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</si>
  <si>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</si>
  <si>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</si>
  <si>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</si>
  <si>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</si>
  <si>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</si>
  <si>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</si>
  <si>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</si>
  <si>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</si>
  <si>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</si>
  <si>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</si>
  <si>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</si>
  <si>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</si>
  <si>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</si>
  <si>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</si>
  <si>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</si>
  <si>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</si>
  <si>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</si>
  <si>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</si>
  <si>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</si>
  <si>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</si>
  <si>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</si>
  <si>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</si>
  <si>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</si>
  <si>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</si>
  <si>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</si>
  <si>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</si>
  <si>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</si>
  <si>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</si>
  <si>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</si>
  <si>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</si>
  <si>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</si>
  <si>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</si>
  <si>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</si>
  <si>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</si>
  <si>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</si>
  <si>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</si>
  <si>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</si>
  <si>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</si>
  <si>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</si>
  <si>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</si>
  <si>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</si>
  <si>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</si>
  <si>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</si>
  <si>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</si>
  <si>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</si>
  <si>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</si>
  <si>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</si>
  <si>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</si>
  <si>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</si>
  <si>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</si>
  <si>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</si>
  <si>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</si>
  <si>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</si>
  <si>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</si>
  <si>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</si>
  <si>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</si>
  <si>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</si>
  <si>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</si>
  <si>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</si>
  <si>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</si>
  <si>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</si>
  <si>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</si>
  <si>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</si>
  <si>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</si>
  <si>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</si>
  <si>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</si>
  <si>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</si>
  <si>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</si>
  <si>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</si>
  <si>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</si>
  <si>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</si>
  <si>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</si>
  <si>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</si>
  <si>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</si>
  <si>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</si>
  <si>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</si>
  <si>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</si>
  <si>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</si>
  <si>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</si>
  <si>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</si>
  <si>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</si>
  <si>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</si>
  <si>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</si>
  <si>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</si>
  <si>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</si>
  <si>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</si>
  <si>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</si>
  <si>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</si>
  <si>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</si>
  <si>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</si>
  <si>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</si>
  <si>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</si>
  <si>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</si>
  <si>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</si>
  <si>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</si>
  <si>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</si>
  <si>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</si>
  <si>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</si>
  <si>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</si>
  <si>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</si>
  <si>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</si>
  <si>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</si>
  <si>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</si>
  <si>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</si>
  <si>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</si>
  <si>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</si>
  <si>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</si>
  <si>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</si>
  <si>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</si>
  <si>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</si>
  <si>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</si>
  <si>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</si>
  <si>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</si>
  <si>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</si>
  <si>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</si>
  <si>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</si>
  <si>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</si>
  <si>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</si>
  <si>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</si>
  <si>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</si>
  <si>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</si>
  <si>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</si>
  <si>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</si>
  <si>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</si>
  <si>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</si>
  <si>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</si>
  <si>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</si>
  <si>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</si>
  <si>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</si>
  <si>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</si>
  <si>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</si>
  <si>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</si>
  <si>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</si>
  <si>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</si>
  <si>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</si>
  <si>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</si>
  <si>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</si>
  <si>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</si>
  <si>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</si>
  <si>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</si>
  <si>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</si>
  <si>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</si>
  <si>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</si>
  <si>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</si>
  <si>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</si>
  <si>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</si>
  <si>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</si>
  <si>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</si>
  <si>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</si>
  <si>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</si>
  <si>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</si>
  <si>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</si>
  <si>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</si>
  <si>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</si>
  <si>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</si>
  <si>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</si>
  <si>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</si>
  <si>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</si>
  <si>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</si>
  <si>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</si>
  <si>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</si>
  <si>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</si>
  <si>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</si>
  <si>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</si>
  <si>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</si>
  <si>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</si>
  <si>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</si>
  <si>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</si>
  <si>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</si>
  <si>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</si>
  <si>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</si>
  <si>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</si>
  <si>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</si>
  <si>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</si>
  <si>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</si>
  <si>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</si>
  <si>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</si>
  <si>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</si>
  <si>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</si>
  <si>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</si>
  <si>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</si>
  <si>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</si>
  <si>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</si>
  <si>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</si>
  <si>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</si>
  <si>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</si>
  <si>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</si>
  <si>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</si>
  <si>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</si>
  <si>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</si>
  <si>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</si>
  <si>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</si>
  <si>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</si>
  <si>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</si>
  <si>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</si>
  <si>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</si>
  <si>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</si>
  <si>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</si>
  <si>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</si>
  <si>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</si>
  <si>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</si>
  <si>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</si>
  <si>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</si>
  <si>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</si>
  <si>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</si>
  <si>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</si>
  <si>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</si>
  <si>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</si>
  <si>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</si>
  <si>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</si>
  <si>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</si>
  <si>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</si>
  <si>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</si>
  <si>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</si>
  <si>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</si>
  <si>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</si>
  <si>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</si>
  <si>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</si>
  <si>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</si>
  <si>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</si>
  <si>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</si>
  <si>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</si>
  <si>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</si>
  <si>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</si>
  <si>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</si>
  <si>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</si>
  <si>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</si>
  <si>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</si>
  <si>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</si>
  <si>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</si>
  <si>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</si>
  <si>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</si>
  <si>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</si>
  <si>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</si>
  <si>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</si>
  <si>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</si>
  <si>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</si>
  <si>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</si>
  <si>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</si>
  <si>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</si>
  <si>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</si>
  <si>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</si>
  <si>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</si>
  <si>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</si>
  <si>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</si>
  <si>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</si>
  <si>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</si>
  <si>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</si>
  <si>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</si>
  <si>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</si>
  <si>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</si>
  <si>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</si>
  <si>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</si>
  <si>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</si>
  <si>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</si>
  <si>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</si>
  <si>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</si>
  <si>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</si>
  <si>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</si>
  <si>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</si>
  <si>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</si>
  <si>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</si>
  <si>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</si>
  <si>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</si>
  <si>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</si>
  <si>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</si>
  <si>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</si>
  <si>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</si>
  <si>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</si>
  <si>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</si>
  <si>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</si>
  <si>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</si>
  <si>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</si>
  <si>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</si>
  <si>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</si>
  <si>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</si>
  <si>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</si>
  <si>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</si>
  <si>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</si>
  <si>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</si>
  <si>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</si>
  <si>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</si>
  <si>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</si>
  <si>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</si>
  <si>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</si>
  <si>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</si>
  <si>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</si>
  <si>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</si>
  <si>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</si>
  <si>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</si>
  <si>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</si>
  <si>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</si>
  <si>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</si>
  <si>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</si>
  <si>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</si>
  <si>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</si>
  <si>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</si>
  <si>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</si>
  <si>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</si>
  <si>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</si>
  <si>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</si>
  <si>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</si>
  <si>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</si>
  <si>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</si>
  <si>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</si>
  <si>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</si>
  <si>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</si>
  <si>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</si>
  <si>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</si>
  <si>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</si>
  <si>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</si>
  <si>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</si>
  <si>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</si>
  <si>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</si>
  <si>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</si>
  <si>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</si>
  <si>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</si>
  <si>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</si>
  <si>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</si>
  <si>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</si>
  <si>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</si>
  <si>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</si>
  <si>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</si>
  <si>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</si>
  <si>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</si>
  <si>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</si>
  <si>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</si>
  <si>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</si>
  <si>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</si>
  <si>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</si>
  <si>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</si>
  <si>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</si>
  <si>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</si>
  <si>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</si>
  <si>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</si>
  <si>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</si>
  <si>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</si>
  <si>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</si>
  <si>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</si>
  <si>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</si>
  <si>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</si>
  <si>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</si>
  <si>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</si>
  <si>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</si>
  <si>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</si>
  <si>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</si>
  <si>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</si>
  <si>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</si>
  <si>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</si>
  <si>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</si>
  <si>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</si>
  <si>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</si>
  <si>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</si>
  <si>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</si>
  <si>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</si>
  <si>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</si>
  <si>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</si>
  <si>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</si>
  <si>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</si>
  <si>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</si>
  <si>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</si>
  <si>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</si>
  <si>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</si>
  <si>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</si>
  <si>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</si>
  <si>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</si>
  <si>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</si>
  <si>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</si>
  <si>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</si>
  <si>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</si>
  <si>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</si>
  <si>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</si>
  <si>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</si>
  <si>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</si>
  <si>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</si>
  <si>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</si>
  <si>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</si>
  <si>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</si>
  <si>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</si>
  <si>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</si>
  <si>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</si>
  <si>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</si>
  <si>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</si>
  <si>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</si>
  <si>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</si>
  <si>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</si>
  <si>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</si>
  <si>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</si>
  <si>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</si>
  <si>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</si>
  <si>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</si>
  <si>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</si>
  <si>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</si>
  <si>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</si>
  <si>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</si>
  <si>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</si>
  <si>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</si>
  <si>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</si>
  <si>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</si>
  <si>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</si>
  <si>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</si>
  <si>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</si>
  <si>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</si>
  <si>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</si>
  <si>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</si>
  <si>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</si>
  <si>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</si>
  <si>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</si>
  <si>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</si>
  <si>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</si>
  <si>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</si>
  <si>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</si>
  <si>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</si>
  <si>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</si>
  <si>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</si>
  <si>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</si>
  <si>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</si>
  <si>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</si>
  <si>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</si>
  <si>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</si>
  <si>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</si>
  <si>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</si>
  <si>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</si>
  <si>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</si>
  <si>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</si>
  <si>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</si>
  <si>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</si>
  <si>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</si>
  <si>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</si>
  <si>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</si>
  <si>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</si>
  <si>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</si>
  <si>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</si>
  <si>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</si>
  <si>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</si>
  <si>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</si>
  <si>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</si>
  <si>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</si>
  <si>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</si>
  <si>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</si>
  <si>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</si>
  <si>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</si>
  <si>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</si>
  <si>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</si>
  <si>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</si>
  <si>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</si>
  <si>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</si>
  <si>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</si>
  <si>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</si>
  <si>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</si>
  <si>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</si>
  <si>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</si>
  <si>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</si>
  <si>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</si>
  <si>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</si>
  <si>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</si>
  <si>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</si>
  <si>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</si>
  <si>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</si>
  <si>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</si>
  <si>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</si>
  <si>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</si>
  <si>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</si>
  <si>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</si>
  <si>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</si>
  <si>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</si>
  <si>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</si>
  <si>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</si>
  <si>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</si>
  <si>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</si>
  <si>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</si>
  <si>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</si>
  <si>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</si>
  <si>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</si>
  <si>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</si>
  <si>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</si>
  <si>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</si>
  <si>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</si>
  <si>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</si>
  <si>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</si>
  <si>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</si>
  <si>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</si>
  <si>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</si>
  <si>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</si>
  <si>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</si>
  <si>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</si>
  <si>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</si>
  <si>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</si>
  <si>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</si>
  <si>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</si>
  <si>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</si>
  <si>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</si>
  <si>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</si>
  <si>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</si>
  <si>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</si>
  <si>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</si>
  <si>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</si>
  <si>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</si>
  <si>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</si>
  <si>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</si>
  <si>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</si>
  <si>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</si>
  <si>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</si>
  <si>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</si>
  <si>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</si>
  <si>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</si>
  <si>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</si>
  <si>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</si>
  <si>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</si>
  <si>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</si>
  <si>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</si>
  <si>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</si>
  <si>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</si>
  <si>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</si>
  <si>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</si>
  <si>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</si>
  <si>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</si>
  <si>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</si>
  <si>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</si>
  <si>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</si>
  <si>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</si>
  <si>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</si>
  <si>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</si>
  <si>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</si>
  <si>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</si>
  <si>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</si>
  <si>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</si>
  <si>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</si>
  <si>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</si>
  <si>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</si>
  <si>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</si>
  <si>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</si>
  <si>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</si>
  <si>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</si>
  <si>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</si>
  <si>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</si>
  <si>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</si>
  <si>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</si>
  <si>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</si>
  <si>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</si>
  <si>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</si>
  <si>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</si>
  <si>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</si>
  <si>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</si>
  <si>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</si>
  <si>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</si>
  <si>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</si>
  <si>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</si>
  <si>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</si>
  <si>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</si>
  <si>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</si>
  <si>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</si>
  <si>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</si>
  <si>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</si>
  <si>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</si>
  <si>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</si>
  <si>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</si>
  <si>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</si>
  <si>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</si>
  <si>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</si>
  <si>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</si>
  <si>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</si>
  <si>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</si>
  <si>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</si>
  <si>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</si>
  <si>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</si>
  <si>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</si>
  <si>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</si>
  <si>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</si>
  <si>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</si>
  <si>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</si>
  <si>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</si>
  <si>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</si>
  <si>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</si>
  <si>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</si>
  <si>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</si>
  <si>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</si>
  <si>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</si>
  <si>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</si>
  <si>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</si>
  <si>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</si>
  <si>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</si>
  <si>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</si>
  <si>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</si>
  <si>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</si>
  <si>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</si>
  <si>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</si>
  <si>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</si>
  <si>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</si>
  <si>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</si>
  <si>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</si>
  <si>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</si>
  <si>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</si>
  <si>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</si>
  <si>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</si>
  <si>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</si>
  <si>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</si>
  <si>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</si>
  <si>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</si>
  <si>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</si>
  <si>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</si>
  <si>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</si>
  <si>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</si>
  <si>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</si>
  <si>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</si>
  <si>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</si>
  <si>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</si>
  <si>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</si>
  <si>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</si>
  <si>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</si>
  <si>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</si>
  <si>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</si>
  <si>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</si>
  <si>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</si>
  <si>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</si>
  <si>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</si>
  <si>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</si>
  <si>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</si>
  <si>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</si>
  <si>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</si>
  <si>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</si>
  <si>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</si>
  <si>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</si>
  <si>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</si>
  <si>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</si>
  <si>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</si>
  <si>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</si>
  <si>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</si>
  <si>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</si>
  <si>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</si>
  <si>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</si>
  <si>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</si>
  <si>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</si>
  <si>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</si>
  <si>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</si>
  <si>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</si>
  <si>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</si>
  <si>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</si>
  <si>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</si>
  <si>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</si>
  <si>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</si>
  <si>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</si>
  <si>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</si>
  <si>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</si>
  <si>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</si>
  <si>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</si>
  <si>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</si>
  <si>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</si>
  <si>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</si>
  <si>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</si>
  <si>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</si>
  <si>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</si>
  <si>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</si>
  <si>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</si>
  <si>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</si>
  <si>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</si>
  <si>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</si>
  <si>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</si>
  <si>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</si>
  <si>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</si>
  <si>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</si>
  <si>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</si>
  <si>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</si>
  <si>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</si>
  <si>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</si>
  <si>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</si>
  <si>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</si>
  <si>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</si>
  <si>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</si>
  <si>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</si>
  <si>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</si>
  <si>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</si>
  <si>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</si>
  <si>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</si>
  <si>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</si>
  <si>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</si>
  <si>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</si>
  <si>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</si>
  <si>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</si>
  <si>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</si>
  <si>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</si>
  <si>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</si>
  <si>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</si>
  <si>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</si>
  <si>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</si>
  <si>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</si>
  <si>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</si>
  <si>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</si>
  <si>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</si>
  <si>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</si>
  <si>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</si>
  <si>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</si>
  <si>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</si>
  <si>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</si>
  <si>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</si>
  <si>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</si>
  <si>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</si>
  <si>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</si>
  <si>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</si>
  <si>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</si>
  <si>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</si>
  <si>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</si>
  <si>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</si>
  <si>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</si>
  <si>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</si>
  <si>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</si>
  <si>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</si>
  <si>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</si>
  <si>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</si>
  <si>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</si>
  <si>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</si>
  <si>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</si>
  <si>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</si>
  <si>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</si>
  <si>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</si>
  <si>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</si>
  <si>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</si>
  <si>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</si>
  <si>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</si>
  <si>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</si>
  <si>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</si>
  <si>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</si>
  <si>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</si>
  <si>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</si>
  <si>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</si>
  <si>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</si>
  <si>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</si>
  <si>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</si>
  <si>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</si>
  <si>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</si>
  <si>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</si>
  <si>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</si>
  <si>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</si>
  <si>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</si>
  <si>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</si>
  <si>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</si>
  <si>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</si>
  <si>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</si>
  <si>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</si>
  <si>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</si>
  <si>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</si>
  <si>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</si>
  <si>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</si>
  <si>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</si>
  <si>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</si>
  <si>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</si>
  <si>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</si>
  <si>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</si>
  <si>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</si>
  <si>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</si>
  <si>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</si>
  <si>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</si>
  <si>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</si>
  <si>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</si>
  <si>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</si>
  <si>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</si>
  <si>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</si>
  <si>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</si>
  <si>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</si>
  <si>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</si>
  <si>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</si>
  <si>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</si>
  <si>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</si>
  <si>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</si>
  <si>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</si>
  <si>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</si>
  <si>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</si>
  <si>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</si>
  <si>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</si>
  <si>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</si>
  <si>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</si>
  <si>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</si>
  <si>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</si>
  <si>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</si>
  <si>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</si>
  <si>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</si>
  <si>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</si>
  <si>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</si>
  <si>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</si>
  <si>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</si>
  <si>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</si>
  <si>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</si>
  <si>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</si>
  <si>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</si>
  <si>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</si>
  <si>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</si>
  <si>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</si>
  <si>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</si>
  <si>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</si>
  <si>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</si>
  <si>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</si>
  <si>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</si>
  <si>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</si>
  <si>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</si>
  <si>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</si>
  <si>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</si>
  <si>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</si>
  <si>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</si>
  <si>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</si>
  <si>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</si>
  <si>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</si>
  <si>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</si>
  <si>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</si>
  <si>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</si>
  <si>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</si>
  <si>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</si>
  <si>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</si>
  <si>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</si>
  <si>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</si>
  <si>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</si>
  <si>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</si>
  <si>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</si>
  <si>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</si>
  <si>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</si>
  <si>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</si>
  <si>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</si>
  <si>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</si>
  <si>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</si>
  <si>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</si>
  <si>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</si>
  <si>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</si>
  <si>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</si>
  <si>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</si>
  <si>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</si>
  <si>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</si>
  <si>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</si>
  <si>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</si>
  <si>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</si>
  <si>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</si>
  <si>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</si>
  <si>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</si>
  <si>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</si>
  <si>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</si>
  <si>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</si>
  <si>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</si>
  <si>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</si>
  <si>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</si>
  <si>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</si>
  <si>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</si>
  <si>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</si>
  <si>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</si>
  <si>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</si>
  <si>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</si>
  <si>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</si>
  <si>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</si>
  <si>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</si>
  <si>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</si>
  <si>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</si>
  <si>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</si>
  <si>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</si>
  <si>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</si>
  <si>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</si>
  <si>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</si>
  <si>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</si>
  <si>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</si>
  <si>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</si>
  <si>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</si>
  <si>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</si>
  <si>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</si>
  <si>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</si>
  <si>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</si>
  <si>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</si>
  <si>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</si>
  <si>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</si>
  <si>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</si>
  <si>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</si>
  <si>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</si>
  <si>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</si>
  <si>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</si>
  <si>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</si>
  <si>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</si>
  <si>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</si>
  <si>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</si>
  <si>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</si>
  <si>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</si>
  <si>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</si>
  <si>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</si>
  <si>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</si>
  <si>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</si>
  <si>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</si>
  <si>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</si>
  <si>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</si>
  <si>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</si>
  <si>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</si>
  <si>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</si>
  <si>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</si>
  <si>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</si>
  <si>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</si>
  <si>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</si>
  <si>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</si>
  <si>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</si>
  <si>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</si>
  <si>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</si>
  <si>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</si>
  <si>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</si>
  <si>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</si>
  <si>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</si>
  <si>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</si>
  <si>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</si>
  <si>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</si>
  <si>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</si>
  <si>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</si>
  <si>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</si>
  <si>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</si>
  <si>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</si>
  <si>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</si>
  <si>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</si>
  <si>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</si>
  <si>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</si>
  <si>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</si>
  <si>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</si>
  <si>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</si>
  <si>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</si>
  <si>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</si>
  <si>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</si>
  <si>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</si>
  <si>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</si>
  <si>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</si>
  <si>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</si>
  <si>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</si>
  <si>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</si>
  <si>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</si>
  <si>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</si>
  <si>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</si>
  <si>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</si>
  <si>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</si>
  <si>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</si>
  <si>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</si>
  <si>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</si>
  <si>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</si>
  <si>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</si>
  <si>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</si>
  <si>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</si>
  <si>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</si>
  <si>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</si>
  <si>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</si>
  <si>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</si>
  <si>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</si>
  <si>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</si>
  <si>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</si>
  <si>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</si>
  <si>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</si>
  <si>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</si>
  <si>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</si>
  <si>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</si>
  <si>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</si>
  <si>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</si>
  <si>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</si>
  <si>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</si>
  <si>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</si>
  <si>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</si>
  <si>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</si>
  <si>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</si>
  <si>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</si>
  <si>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</si>
  <si>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</si>
  <si>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</si>
  <si>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</si>
  <si>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</si>
  <si>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</si>
  <si>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</si>
  <si>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</si>
  <si>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</si>
  <si>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</si>
  <si>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</si>
  <si>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</si>
  <si>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</si>
  <si>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</si>
  <si>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</si>
  <si>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</si>
  <si>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</si>
  <si>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</si>
  <si>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</si>
  <si>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</si>
  <si>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</si>
  <si>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</si>
  <si>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</si>
  <si>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</si>
  <si>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</si>
  <si>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</si>
  <si>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</si>
  <si>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</si>
  <si>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</si>
  <si>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</si>
  <si>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</si>
  <si>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</si>
  <si>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</si>
  <si>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</si>
  <si>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</si>
  <si>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</si>
  <si>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</si>
  <si>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</si>
  <si>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</si>
  <si>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</si>
  <si>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</si>
  <si>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</si>
  <si>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</si>
  <si>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</si>
  <si>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</si>
  <si>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</si>
  <si>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</si>
  <si>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</si>
  <si>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</si>
  <si>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</si>
  <si>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</si>
  <si>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</si>
  <si>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</si>
  <si>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</si>
  <si>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</si>
  <si>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</si>
  <si>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</si>
  <si>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</si>
  <si>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</si>
  <si>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</si>
  <si>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</si>
  <si>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</si>
  <si>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</si>
  <si>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</si>
  <si>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</si>
  <si>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</si>
  <si>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</si>
  <si>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</si>
  <si>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</si>
  <si>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</si>
  <si>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</si>
  <si>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</si>
  <si>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</si>
  <si>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</si>
  <si>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</si>
  <si>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</si>
  <si>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</si>
  <si>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</si>
  <si>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</si>
  <si>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</si>
  <si>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</si>
  <si>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</si>
  <si>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</si>
  <si>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</si>
  <si>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</si>
  <si>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</si>
  <si>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</si>
  <si>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</si>
  <si>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</si>
  <si>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</si>
  <si>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</si>
  <si>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</si>
  <si>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</si>
  <si>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</si>
  <si>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</si>
  <si>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</si>
  <si>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</si>
  <si>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</si>
  <si>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</si>
  <si>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</si>
  <si>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</si>
  <si>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</si>
  <si>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</si>
  <si>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</si>
  <si>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</si>
  <si>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</si>
  <si>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</si>
  <si>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</si>
  <si>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</si>
  <si>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</si>
  <si>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</si>
  <si>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</si>
  <si>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</si>
  <si>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</si>
  <si>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</si>
  <si>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</si>
  <si>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</si>
  <si>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</si>
  <si>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</si>
  <si>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</si>
  <si>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</si>
  <si>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</si>
  <si>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</si>
  <si>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</si>
  <si>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</si>
  <si>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</si>
  <si>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</si>
  <si>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</si>
  <si>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</si>
  <si>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</si>
  <si>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</si>
  <si>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</si>
  <si>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</si>
  <si>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</si>
  <si>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</si>
  <si>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</si>
  <si>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</si>
  <si>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</si>
  <si>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</si>
  <si>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</si>
  <si>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</si>
  <si>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</si>
  <si>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</si>
  <si>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</si>
  <si>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</si>
  <si>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</si>
  <si>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</si>
  <si>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</si>
  <si>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</si>
  <si>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</si>
  <si>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</si>
  <si>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</si>
  <si>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</si>
  <si>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</si>
  <si>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</si>
  <si>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</si>
  <si>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</si>
  <si>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</si>
  <si>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</si>
  <si>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</si>
  <si>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</si>
  <si>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</si>
  <si>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</si>
  <si>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</si>
  <si>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</si>
  <si>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</si>
  <si>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</si>
  <si>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</si>
  <si>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</si>
  <si>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</si>
  <si>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</si>
  <si>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</si>
  <si>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</si>
  <si>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</si>
  <si>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</si>
  <si>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</si>
  <si>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</si>
  <si>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</si>
  <si>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</si>
  <si>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</si>
  <si>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</si>
  <si>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</si>
  <si>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</si>
  <si>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</si>
  <si>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</si>
  <si>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</si>
  <si>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</si>
  <si>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</si>
  <si>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</si>
  <si>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</si>
  <si>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</si>
  <si>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</si>
  <si>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</si>
  <si>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</si>
  <si>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</si>
  <si>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</si>
  <si>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</si>
  <si>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</si>
  <si>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</si>
  <si>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</si>
  <si>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</si>
  <si>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</si>
  <si>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</si>
  <si>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</si>
  <si>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</si>
  <si>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</si>
  <si>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</si>
  <si>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</si>
  <si>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</si>
  <si>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</si>
  <si>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</si>
  <si>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</si>
  <si>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</si>
  <si>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</si>
  <si>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</si>
  <si>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</si>
  <si>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</si>
  <si>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</si>
  <si>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</si>
  <si>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</si>
  <si>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</si>
  <si>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</si>
  <si>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</si>
  <si>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</si>
  <si>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</si>
  <si>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</si>
  <si>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</si>
  <si>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</si>
  <si>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</si>
  <si>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</si>
  <si>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</si>
  <si>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</si>
  <si>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</si>
  <si>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</si>
  <si>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</si>
  <si>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</si>
  <si>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</si>
  <si>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</si>
  <si>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</si>
  <si>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</si>
  <si>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</si>
  <si>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</si>
  <si>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</si>
  <si>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</si>
  <si>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</si>
  <si>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</si>
  <si>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</si>
  <si>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</si>
  <si>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</si>
  <si>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</si>
  <si>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</si>
  <si>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</si>
  <si>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</si>
  <si>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</si>
  <si>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</si>
  <si>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</si>
  <si>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</si>
  <si>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</si>
  <si>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</si>
  <si>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</si>
  <si>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</si>
  <si>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</si>
  <si>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</si>
  <si>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</si>
  <si>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</si>
  <si>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</si>
  <si>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</si>
  <si>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</si>
  <si>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</si>
  <si>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</si>
  <si>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</si>
  <si>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</si>
  <si>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</si>
  <si>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</si>
  <si>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</si>
  <si>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</si>
  <si>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</si>
  <si>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</si>
  <si>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</si>
  <si>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</si>
  <si>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</si>
  <si>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</si>
  <si>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</si>
  <si>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</si>
  <si>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</si>
  <si>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</si>
  <si>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</si>
  <si>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</si>
  <si>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</si>
  <si>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</si>
  <si>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</si>
  <si>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</si>
  <si>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</si>
  <si>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</si>
  <si>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</si>
  <si>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</si>
  <si>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</si>
  <si>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</si>
  <si>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</si>
  <si>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</si>
  <si>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</si>
  <si>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</si>
  <si>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</si>
  <si>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</si>
  <si>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</si>
  <si>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</si>
  <si>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</si>
  <si>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</si>
  <si>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</si>
  <si>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</si>
  <si>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</si>
  <si>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</si>
  <si>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</si>
  <si>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</si>
  <si>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</si>
  <si>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</si>
  <si>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</si>
  <si>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</si>
  <si>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</si>
  <si>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</si>
  <si>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</si>
  <si>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</si>
  <si>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</si>
  <si>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</si>
  <si>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</si>
  <si>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</si>
  <si>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</si>
  <si>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</si>
  <si>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</si>
  <si>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</si>
  <si>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</si>
  <si>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</si>
  <si>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</si>
  <si>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</si>
  <si>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</si>
  <si>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</si>
  <si>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</si>
  <si>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</si>
  <si>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</si>
  <si>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</si>
  <si>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</si>
  <si>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</si>
  <si>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</si>
  <si>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</si>
  <si>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</si>
  <si>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</si>
  <si>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</si>
  <si>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</si>
  <si>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</si>
  <si>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</si>
  <si>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</si>
  <si>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</si>
  <si>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</si>
  <si>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</si>
  <si>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</si>
  <si>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</si>
  <si>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</si>
  <si>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</si>
  <si>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</si>
  <si>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</si>
  <si>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</si>
  <si>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</si>
  <si>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</si>
  <si>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</si>
  <si>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</si>
  <si>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</si>
  <si>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</si>
  <si>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</si>
  <si>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</si>
  <si>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</si>
  <si>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</si>
  <si>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</si>
  <si>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</si>
  <si>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</si>
  <si>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</si>
  <si>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</si>
  <si>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</si>
  <si>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</si>
  <si>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</si>
  <si>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</si>
  <si>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</si>
  <si>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</si>
  <si>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</si>
  <si>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</si>
  <si>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</si>
  <si>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</si>
  <si>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</si>
  <si>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</si>
  <si>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</si>
  <si>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</si>
  <si>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</si>
  <si>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</si>
  <si>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</si>
  <si>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</si>
  <si>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</si>
  <si>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</si>
  <si>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</si>
  <si>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</si>
  <si>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</si>
  <si>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</si>
  <si>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</si>
  <si>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</si>
  <si>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</si>
  <si>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</si>
  <si>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</si>
  <si>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</si>
  <si>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</si>
  <si>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</si>
  <si>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</si>
  <si>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</si>
  <si>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</si>
  <si>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</si>
  <si>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</si>
  <si>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</si>
  <si>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</si>
  <si>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</si>
  <si>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</si>
  <si>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</si>
  <si>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</si>
  <si>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</si>
  <si>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</si>
  <si>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</si>
  <si>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</si>
  <si>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</si>
  <si>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</si>
  <si>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</si>
  <si>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</si>
  <si>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</si>
  <si>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</si>
  <si>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</si>
  <si>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</si>
  <si>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</si>
  <si>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</si>
  <si>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</si>
  <si>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</si>
  <si>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</si>
  <si>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</si>
  <si>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</si>
  <si>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</si>
  <si>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</si>
  <si>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</si>
  <si>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</si>
  <si>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</si>
  <si>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</si>
  <si>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</si>
  <si>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</si>
  <si>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</si>
  <si>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</si>
  <si>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</si>
  <si>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</si>
  <si>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</si>
  <si>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</si>
  <si>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</si>
  <si>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</si>
  <si>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</si>
  <si>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</si>
  <si>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</si>
  <si>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</si>
  <si>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</si>
  <si>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</si>
  <si>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</si>
  <si>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</si>
  <si>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</si>
  <si>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</si>
  <si>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</si>
  <si>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</si>
  <si>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</si>
  <si>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</si>
  <si>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</si>
  <si>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</si>
  <si>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</si>
  <si>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</si>
  <si>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</si>
  <si>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</si>
  <si>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</si>
  <si>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</si>
  <si>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</si>
  <si>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</si>
  <si>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</si>
  <si>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</si>
  <si>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</si>
  <si>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</si>
  <si>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</si>
  <si>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</si>
  <si>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</si>
  <si>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</si>
  <si>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</si>
  <si>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</si>
  <si>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</si>
  <si>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</si>
  <si>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</si>
  <si>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</si>
  <si>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</si>
  <si>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</si>
  <si>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</si>
  <si>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</si>
  <si>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</si>
  <si>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</si>
  <si>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</si>
  <si>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</si>
  <si>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</si>
  <si>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</si>
  <si>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</si>
  <si>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</si>
  <si>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</si>
  <si>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</si>
  <si>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</si>
  <si>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</si>
  <si>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</si>
  <si>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</si>
  <si>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</si>
  <si>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</si>
  <si>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</si>
  <si>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</si>
  <si>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</si>
  <si>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</si>
  <si>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</si>
  <si>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</si>
  <si>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</si>
  <si>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</si>
  <si>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</si>
  <si>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</si>
  <si>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</si>
  <si>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</si>
  <si>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</si>
  <si>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</si>
  <si>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</si>
  <si>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</si>
  <si>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</si>
  <si>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</si>
  <si>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</si>
  <si>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</si>
  <si>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</si>
  <si>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</si>
  <si>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</si>
  <si>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</si>
  <si>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</si>
  <si>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</si>
  <si>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</si>
  <si>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</si>
  <si>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</si>
  <si>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</si>
  <si>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</si>
  <si>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</si>
  <si>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</si>
  <si>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</si>
  <si>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</si>
  <si>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</si>
  <si>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</si>
  <si>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</si>
  <si>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</si>
  <si>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</si>
  <si>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</si>
  <si>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</si>
  <si>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</si>
  <si>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</si>
  <si>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</si>
  <si>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</si>
  <si>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</si>
  <si>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</si>
  <si>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</si>
  <si>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</si>
  <si>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</si>
  <si>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</si>
  <si>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</si>
  <si>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</si>
  <si>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</si>
  <si>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</si>
  <si>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</si>
  <si>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</si>
  <si>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</si>
  <si>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</si>
  <si>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</si>
  <si>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</si>
  <si>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</si>
  <si>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</si>
  <si>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</si>
  <si>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</si>
  <si>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</si>
  <si>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</si>
  <si>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</si>
  <si>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</si>
  <si>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</si>
  <si>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</si>
  <si>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</si>
  <si>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</si>
  <si>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</si>
  <si>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</si>
  <si>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</si>
  <si>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</si>
  <si>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</si>
  <si>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</si>
  <si>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</si>
  <si>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</si>
  <si>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</si>
  <si>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</si>
  <si>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</si>
  <si>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</si>
  <si>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</si>
  <si>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</si>
  <si>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</si>
  <si>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</si>
  <si>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</si>
  <si>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</si>
  <si>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</si>
  <si>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</si>
  <si>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</si>
  <si>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</si>
  <si>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</si>
  <si>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</si>
  <si>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</si>
  <si>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</si>
  <si>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</si>
  <si>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</si>
  <si>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</si>
  <si>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</si>
  <si>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</si>
  <si>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</si>
  <si>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</si>
  <si>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</si>
  <si>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</si>
  <si>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</si>
  <si>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</si>
  <si>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</si>
  <si>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</si>
  <si>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</si>
  <si>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</si>
  <si>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</si>
  <si>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</si>
  <si>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</si>
  <si>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</si>
  <si>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</si>
  <si>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</si>
  <si>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</si>
  <si>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</si>
  <si>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</si>
  <si>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</si>
  <si>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</si>
  <si>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</si>
  <si>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</si>
  <si>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</si>
  <si>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</si>
  <si>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</si>
  <si>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</si>
  <si>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</si>
  <si>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</si>
  <si>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</si>
  <si>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</si>
  <si>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</si>
  <si>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</si>
  <si>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</si>
  <si>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</si>
  <si>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</si>
  <si>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</si>
  <si>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</si>
  <si>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</si>
  <si>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</si>
  <si>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</si>
  <si>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</si>
  <si>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</si>
  <si>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</si>
  <si>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</si>
  <si>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</si>
  <si>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</si>
  <si>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</si>
  <si>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</si>
  <si>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</si>
  <si>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</si>
  <si>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</si>
  <si>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</si>
  <si>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</si>
  <si>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</si>
  <si>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</si>
  <si>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</si>
  <si>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</si>
  <si>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</si>
  <si>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</si>
  <si>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</si>
  <si>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</si>
  <si>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</si>
  <si>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</si>
  <si>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</si>
  <si>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</si>
  <si>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</si>
  <si>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</si>
  <si>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</si>
  <si>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</si>
  <si>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</si>
  <si>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</si>
  <si>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</si>
  <si>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</si>
  <si>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</si>
  <si>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</si>
  <si>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</si>
  <si>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</si>
  <si>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</si>
  <si>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</si>
  <si>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</si>
  <si>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</si>
  <si>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</si>
  <si>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</si>
  <si>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</si>
  <si>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</si>
  <si>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</si>
  <si>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</si>
  <si>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</si>
  <si>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</si>
  <si>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</si>
  <si>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</si>
  <si>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</si>
  <si>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</si>
  <si>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</si>
  <si>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</si>
  <si>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</si>
  <si>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</si>
  <si>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</si>
  <si>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</si>
  <si>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</si>
  <si>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</si>
  <si>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</si>
  <si>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</si>
  <si>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</si>
  <si>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</si>
  <si>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</si>
  <si>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</si>
  <si>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</si>
  <si>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</si>
  <si>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</si>
  <si>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</si>
  <si>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</si>
  <si>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</si>
  <si>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</si>
  <si>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</si>
  <si>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</si>
  <si>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</si>
  <si>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</si>
  <si>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</si>
  <si>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</si>
  <si>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</si>
  <si>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</si>
  <si>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</si>
  <si>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</si>
  <si>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</si>
  <si>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</si>
  <si>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</si>
  <si>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</si>
  <si>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</si>
  <si>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</si>
  <si>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</si>
  <si>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</si>
  <si>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</si>
  <si>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</si>
  <si>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</si>
  <si>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</si>
  <si>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</si>
  <si>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</si>
  <si>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</si>
  <si>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</si>
  <si>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</si>
  <si>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</si>
  <si>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</si>
  <si>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</si>
  <si>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</si>
  <si>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</si>
  <si>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</si>
  <si>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</si>
  <si>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</si>
  <si>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</si>
  <si>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</si>
  <si>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</si>
  <si>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</si>
  <si>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</si>
  <si>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</si>
  <si>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</si>
  <si>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</si>
  <si>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</si>
  <si>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</si>
  <si>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</si>
  <si>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</si>
  <si>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</si>
  <si>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</si>
  <si>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</si>
  <si>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</si>
  <si>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</si>
  <si>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</si>
  <si>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</si>
  <si>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</si>
  <si>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</si>
  <si>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</si>
  <si>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</si>
  <si>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</si>
  <si>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</si>
  <si>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</si>
  <si>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</si>
  <si>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</si>
  <si>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</si>
  <si>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</si>
  <si>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</si>
  <si>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</si>
  <si>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</si>
  <si>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</si>
  <si>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</si>
  <si>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</si>
  <si>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</si>
  <si>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</si>
  <si>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</si>
  <si>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</si>
  <si>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</si>
  <si>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</si>
  <si>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</si>
  <si>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</si>
  <si>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</si>
  <si>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</si>
  <si>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</si>
  <si>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</si>
  <si>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</si>
  <si>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</si>
  <si>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</si>
  <si>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</si>
  <si>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</si>
  <si>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</si>
  <si>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</si>
  <si>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</si>
  <si>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</si>
  <si>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</si>
  <si>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</si>
  <si>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</si>
  <si>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</si>
  <si>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</si>
  <si>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</si>
  <si>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</si>
  <si>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</si>
  <si>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</si>
  <si>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</si>
  <si>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</si>
  <si>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</si>
  <si>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</si>
  <si>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</si>
  <si>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</si>
  <si>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</si>
  <si>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</si>
  <si>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</si>
  <si>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</si>
  <si>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</si>
  <si>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</si>
  <si>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</si>
  <si>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</si>
  <si>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</si>
  <si>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</si>
  <si>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</si>
  <si>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</si>
  <si>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</si>
  <si>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</si>
  <si>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</si>
  <si>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</si>
  <si>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</si>
  <si>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</si>
  <si>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</si>
  <si>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</si>
  <si>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</si>
  <si>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</si>
  <si>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</si>
  <si>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</si>
  <si>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</si>
  <si>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</si>
  <si>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</si>
  <si>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</si>
  <si>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</si>
  <si>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</si>
  <si>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</si>
  <si>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</si>
  <si>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</si>
  <si>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</si>
  <si>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</si>
  <si>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</si>
  <si>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</si>
  <si>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</si>
  <si>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</si>
  <si>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</si>
  <si>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</si>
  <si>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</si>
  <si>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</si>
  <si>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</si>
  <si>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</si>
  <si>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</si>
  <si>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</si>
  <si>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</si>
  <si>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</si>
  <si>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</si>
  <si>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</si>
  <si>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</si>
  <si>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</si>
  <si>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</si>
  <si>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</si>
  <si>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</si>
  <si>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</si>
  <si>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</si>
  <si>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</si>
  <si>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</si>
  <si>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</si>
  <si>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</si>
  <si>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</si>
  <si>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</si>
  <si>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</si>
  <si>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</si>
  <si>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</si>
  <si>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</si>
  <si>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</si>
  <si>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</si>
  <si>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</si>
  <si>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</si>
  <si>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</si>
  <si>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</si>
  <si>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</si>
  <si>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</si>
  <si>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</si>
  <si>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</si>
  <si>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</si>
  <si>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</si>
  <si>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</si>
  <si>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</si>
  <si>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</si>
  <si>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</si>
  <si>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</si>
  <si>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</si>
  <si>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</si>
  <si>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</si>
  <si>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</si>
  <si>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</si>
  <si>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</si>
  <si>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</si>
  <si>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</si>
  <si>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</si>
  <si>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</si>
  <si>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</si>
  <si>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</si>
  <si>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</si>
  <si>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</si>
  <si>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</si>
  <si>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</si>
  <si>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</si>
  <si>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</si>
  <si>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</si>
  <si>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</si>
  <si>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</si>
  <si>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</si>
  <si>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</si>
  <si>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</si>
  <si>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</si>
  <si>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</si>
  <si>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</si>
  <si>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</si>
  <si>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</si>
  <si>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</si>
  <si>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</si>
  <si>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</si>
  <si>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</si>
  <si>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</si>
  <si>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</si>
  <si>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</si>
  <si>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</si>
  <si>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</si>
  <si>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</si>
  <si>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</si>
  <si>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</si>
  <si>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</si>
  <si>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</si>
  <si>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</si>
  <si>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</si>
  <si>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</si>
  <si>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</si>
  <si>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</si>
  <si>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</si>
  <si>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</si>
  <si>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</si>
  <si>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</si>
  <si>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</si>
  <si>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</si>
  <si>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</si>
  <si>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</si>
  <si>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</si>
  <si>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</si>
  <si>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</si>
  <si>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</si>
  <si>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</si>
  <si>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</si>
  <si>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</si>
  <si>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</si>
  <si>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</si>
  <si>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</si>
  <si>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</si>
  <si>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</si>
  <si>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</si>
  <si>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</si>
  <si>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</si>
  <si>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</si>
  <si>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</si>
  <si>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</si>
  <si>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</si>
  <si>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</si>
  <si>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</si>
  <si>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</si>
  <si>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</si>
  <si>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</si>
  <si>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</si>
  <si>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</si>
  <si>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</si>
  <si>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</si>
  <si>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</si>
  <si>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</si>
  <si>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</si>
  <si>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</si>
  <si>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</si>
  <si>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</si>
  <si>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</si>
  <si>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</si>
  <si>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</si>
  <si>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</si>
  <si>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</si>
  <si>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</si>
  <si>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</si>
  <si>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</si>
  <si>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</si>
  <si>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</si>
  <si>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</si>
  <si>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</si>
  <si>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</si>
  <si>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</si>
  <si>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</si>
  <si>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</si>
  <si>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</si>
  <si>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</si>
  <si>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</si>
  <si>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</si>
  <si>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</si>
  <si>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</si>
  <si>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</si>
  <si>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</si>
  <si>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</si>
  <si>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</si>
  <si>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</si>
  <si>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</si>
  <si>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</si>
  <si>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</si>
  <si>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</si>
  <si>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</si>
  <si>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</si>
  <si>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</si>
  <si>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</si>
  <si>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</si>
  <si>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</si>
  <si>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</si>
  <si>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</si>
  <si>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</si>
  <si>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</si>
  <si>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</si>
  <si>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</si>
  <si>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</si>
  <si>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</si>
  <si>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</si>
  <si>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</si>
  <si>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</si>
  <si>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</si>
  <si>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</si>
  <si>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</si>
  <si>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</si>
  <si>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</si>
  <si>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</si>
  <si>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</si>
  <si>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</si>
  <si>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</si>
  <si>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</si>
  <si>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</si>
  <si>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</si>
  <si>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</si>
  <si>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</si>
  <si>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</si>
  <si>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</si>
  <si>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</si>
  <si>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</si>
  <si>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</si>
  <si>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</si>
  <si>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</si>
  <si>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</si>
  <si>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</si>
  <si>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</si>
  <si>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</si>
  <si>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</si>
  <si>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</si>
  <si>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</si>
  <si>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</si>
  <si>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</si>
  <si>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</si>
  <si>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</si>
  <si>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</si>
  <si>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</si>
  <si>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</si>
  <si>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</si>
  <si>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</si>
  <si>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</si>
  <si>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</si>
  <si>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</si>
  <si>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</si>
  <si>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</si>
  <si>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</si>
  <si>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</si>
  <si>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</si>
  <si>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</si>
  <si>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</si>
  <si>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</si>
  <si>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</si>
  <si>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</si>
  <si>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</si>
  <si>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</si>
  <si>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</si>
  <si>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</si>
  <si>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</si>
  <si>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</si>
  <si>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</si>
  <si>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</si>
  <si>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</si>
  <si>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</si>
  <si>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</si>
  <si>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</si>
  <si>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</si>
  <si>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</si>
  <si>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</si>
  <si>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</si>
  <si>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</si>
  <si>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</si>
  <si>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</si>
  <si>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</si>
  <si>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</si>
  <si>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</si>
  <si>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</si>
  <si>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</si>
  <si>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</si>
  <si>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</si>
  <si>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</si>
  <si>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</si>
  <si>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</si>
  <si>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</si>
  <si>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</si>
  <si>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</si>
  <si>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</si>
  <si>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</si>
  <si>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</si>
  <si>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</si>
  <si>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</si>
  <si>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</si>
  <si>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</si>
  <si>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</si>
  <si>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</si>
  <si>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</si>
  <si>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</si>
  <si>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</si>
  <si>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</si>
  <si>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</si>
  <si>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</si>
  <si>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</si>
  <si>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</si>
  <si>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</si>
  <si>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</si>
  <si>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</si>
  <si>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</si>
  <si>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</si>
  <si>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</si>
  <si>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</si>
  <si>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</si>
  <si>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</si>
  <si>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</si>
  <si>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</si>
  <si>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</si>
  <si>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</si>
  <si>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</si>
  <si>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</si>
  <si>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</si>
  <si>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</si>
  <si>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</si>
  <si>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</si>
  <si>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</si>
  <si>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</si>
  <si>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</si>
  <si>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</si>
  <si>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</si>
  <si>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</si>
  <si>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</si>
  <si>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</si>
  <si>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</si>
  <si>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</si>
  <si>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</si>
  <si>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</si>
  <si>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</si>
  <si>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</si>
  <si>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</si>
  <si>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</si>
  <si>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</si>
  <si>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</si>
  <si>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</si>
  <si>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</si>
  <si>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</si>
  <si>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</si>
  <si>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</si>
  <si>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</si>
  <si>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</si>
  <si>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</si>
  <si>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</si>
  <si>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</si>
  <si>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</si>
  <si>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</si>
  <si>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</si>
  <si>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</si>
  <si>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</si>
  <si>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</si>
  <si>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</si>
  <si>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</si>
  <si>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</si>
  <si>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</si>
  <si>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</si>
  <si>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</si>
  <si>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</si>
  <si>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</si>
  <si>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</si>
  <si>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</si>
  <si>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</si>
  <si>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</si>
  <si>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</si>
  <si>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</si>
  <si>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</si>
  <si>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</si>
  <si>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</si>
  <si>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</si>
  <si>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</si>
  <si>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</si>
  <si>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</si>
  <si>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</si>
  <si>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</si>
  <si>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</si>
  <si>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</si>
  <si>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</si>
  <si>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</si>
  <si>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</si>
  <si>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</si>
  <si>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</si>
  <si>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</si>
  <si>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</si>
  <si>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</si>
  <si>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</si>
  <si>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</si>
  <si>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</si>
  <si>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</si>
  <si>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</si>
  <si>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</si>
  <si>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</si>
  <si>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</si>
  <si>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</si>
  <si>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</si>
  <si>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</si>
  <si>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</si>
  <si>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</si>
  <si>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</si>
  <si>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</si>
  <si>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</si>
  <si>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</si>
  <si>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</si>
  <si>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</si>
  <si>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</si>
  <si>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</si>
  <si>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</si>
  <si>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</si>
  <si>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</si>
  <si>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</si>
  <si>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</si>
  <si>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</si>
  <si>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</si>
  <si>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</si>
  <si>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</si>
  <si>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</si>
  <si>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</si>
  <si>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</si>
  <si>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</si>
  <si>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</si>
  <si>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</si>
  <si>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</si>
  <si>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</si>
  <si>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</si>
  <si>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</si>
  <si>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</si>
  <si>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</si>
  <si>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</si>
  <si>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</si>
  <si>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</si>
  <si>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</si>
  <si>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</si>
  <si>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</si>
  <si>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</si>
  <si>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</si>
  <si>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</si>
  <si>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</si>
  <si>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</si>
  <si>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</si>
  <si>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</si>
  <si>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</si>
  <si>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</si>
  <si>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</si>
  <si>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</si>
  <si>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</si>
  <si>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</si>
  <si>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</si>
  <si>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</si>
  <si>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</si>
  <si>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</si>
  <si>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</si>
  <si>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</si>
  <si>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</si>
  <si>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</si>
  <si>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</si>
  <si>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</si>
  <si>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</si>
  <si>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</si>
  <si>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</si>
  <si>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</si>
  <si>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</si>
  <si>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</si>
  <si>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</si>
  <si>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</si>
  <si>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</si>
  <si>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</si>
  <si>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</si>
  <si>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</si>
  <si>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</si>
  <si>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</si>
  <si>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</si>
  <si>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</si>
  <si>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</si>
  <si>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</si>
  <si>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</si>
  <si>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</si>
  <si>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</si>
  <si>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</si>
  <si>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</si>
  <si>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</si>
  <si>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</si>
  <si>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</si>
  <si>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</si>
  <si>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</si>
  <si>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</si>
  <si>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</si>
  <si>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</si>
  <si>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</si>
  <si>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</si>
  <si>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</si>
  <si>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</si>
  <si>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</si>
  <si>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</si>
  <si>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</si>
  <si>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</si>
  <si>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</si>
  <si>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</si>
  <si>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</si>
  <si>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</si>
  <si>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</si>
  <si>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</si>
  <si>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</si>
  <si>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</si>
  <si>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</si>
  <si>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</si>
  <si>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</si>
  <si>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</si>
  <si>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</si>
  <si>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</si>
  <si>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</si>
  <si>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</si>
  <si>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</si>
  <si>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</si>
  <si>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</si>
  <si>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</si>
  <si>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</si>
  <si>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</si>
  <si>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</si>
  <si>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</si>
  <si>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</si>
  <si>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</si>
  <si>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</si>
  <si>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</si>
  <si>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</si>
  <si>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</si>
  <si>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</si>
  <si>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</si>
  <si>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</si>
  <si>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</si>
  <si>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</si>
  <si>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</si>
  <si>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</si>
  <si>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</si>
  <si>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</si>
  <si>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</si>
  <si>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</si>
  <si>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</si>
  <si>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</si>
  <si>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</si>
  <si>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</si>
  <si>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</si>
  <si>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</si>
  <si>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</si>
  <si>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</si>
  <si>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</si>
  <si>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</si>
  <si>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</si>
  <si>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</si>
  <si>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</si>
  <si>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</si>
  <si>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</si>
  <si>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</si>
  <si>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</si>
  <si>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</si>
  <si>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</si>
  <si>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</si>
  <si>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</si>
  <si>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</si>
  <si>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</si>
  <si>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</si>
  <si>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</si>
  <si>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</si>
  <si>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</si>
  <si>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</si>
  <si>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</si>
  <si>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</si>
  <si>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</si>
  <si>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</si>
  <si>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</si>
  <si>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</si>
  <si>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</si>
  <si>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</si>
  <si>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</si>
  <si>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</si>
  <si>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</si>
  <si>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</si>
  <si>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</si>
  <si>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</si>
  <si>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</si>
  <si>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</si>
  <si>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</si>
  <si>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</si>
  <si>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</si>
  <si>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</si>
  <si>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</si>
  <si>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</si>
  <si>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</si>
  <si>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</si>
  <si>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</si>
  <si>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</si>
  <si>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</si>
  <si>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</si>
  <si>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</si>
  <si>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</si>
  <si>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</si>
  <si>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</si>
  <si>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</si>
  <si>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</si>
  <si>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</si>
  <si>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</si>
  <si>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</si>
  <si>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</si>
  <si>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</si>
  <si>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</si>
  <si>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</si>
  <si>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</si>
  <si>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</si>
  <si>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</si>
  <si>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</si>
  <si>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</si>
  <si>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</si>
  <si>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</si>
  <si>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</si>
  <si>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</si>
  <si>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</si>
  <si>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</si>
  <si>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</si>
  <si>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</si>
  <si>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</si>
  <si>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</si>
  <si>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</si>
  <si>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</si>
  <si>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</si>
  <si>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</si>
  <si>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</si>
  <si>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</si>
  <si>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</si>
  <si>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</si>
  <si>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</si>
  <si>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</si>
  <si>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</si>
  <si>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</si>
  <si>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</si>
  <si>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</si>
  <si>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</si>
  <si>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</si>
  <si>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</si>
  <si>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</si>
  <si>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</si>
  <si>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</si>
  <si>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</si>
  <si>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</si>
  <si>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</si>
  <si>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</si>
  <si>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</si>
  <si>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</si>
  <si>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</si>
  <si>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</si>
  <si>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</si>
  <si>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</si>
  <si>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</si>
  <si>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</si>
  <si>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</si>
  <si>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</si>
  <si>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</si>
  <si>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</si>
  <si>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</si>
  <si>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</si>
  <si>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</si>
  <si>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</si>
  <si>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</si>
  <si>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</si>
  <si>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</si>
  <si>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</si>
  <si>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</si>
  <si>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</si>
  <si>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</si>
  <si>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</si>
  <si>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</si>
  <si>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</si>
  <si>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</si>
  <si>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</si>
  <si>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</si>
  <si>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</si>
  <si>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</si>
  <si>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</si>
  <si>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</si>
  <si>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</si>
  <si>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</si>
  <si>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</si>
  <si>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</si>
  <si>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</si>
  <si>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</si>
  <si>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</si>
  <si>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</si>
  <si>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</si>
  <si>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</si>
  <si>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</si>
  <si>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</si>
  <si>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</si>
  <si>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</si>
  <si>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</si>
  <si>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</si>
  <si>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</si>
  <si>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</si>
  <si>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</si>
  <si>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</si>
  <si>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</si>
  <si>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</si>
  <si>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</si>
  <si>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</si>
  <si>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</si>
  <si>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</si>
  <si>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</si>
  <si>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</si>
  <si>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</si>
  <si>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</si>
  <si>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</si>
  <si>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</si>
  <si>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</si>
  <si>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</si>
  <si>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</si>
  <si>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</si>
  <si>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</si>
  <si>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</si>
  <si>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</si>
  <si>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</si>
  <si>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</si>
  <si>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</si>
  <si>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</si>
  <si>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</si>
  <si>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</si>
  <si>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</si>
  <si>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</si>
  <si>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</si>
  <si>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</si>
  <si>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</si>
  <si>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</si>
  <si>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</si>
  <si>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</si>
  <si>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</si>
  <si>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</si>
  <si>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</si>
  <si>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</si>
  <si>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</si>
  <si>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</si>
  <si>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</si>
  <si>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</si>
  <si>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</si>
  <si>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</si>
  <si>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</si>
  <si>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</si>
  <si>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</si>
  <si>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</si>
  <si>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</si>
  <si>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</si>
  <si>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</si>
  <si>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</si>
  <si>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</si>
  <si>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</si>
  <si>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</si>
  <si>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</si>
  <si>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</si>
  <si>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</si>
  <si>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</si>
  <si>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</si>
  <si>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</si>
  <si>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</si>
  <si>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</si>
  <si>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</si>
  <si>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</si>
  <si>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</si>
  <si>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</si>
  <si>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</si>
  <si>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</si>
  <si>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</si>
  <si>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</si>
  <si>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</si>
  <si>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</si>
  <si>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</si>
  <si>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</si>
  <si>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</si>
  <si>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</si>
  <si>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</si>
  <si>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</si>
  <si>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</si>
  <si>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</si>
  <si>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</si>
  <si>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</si>
  <si>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</si>
  <si>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</si>
  <si>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</si>
  <si>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</si>
  <si>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</si>
  <si>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</si>
  <si>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</si>
  <si>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</si>
  <si>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</si>
  <si>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</si>
  <si>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</si>
  <si>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</si>
  <si>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</si>
  <si>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</si>
  <si>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</si>
  <si>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</si>
  <si>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</si>
  <si>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</si>
  <si>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</si>
  <si>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</si>
  <si>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</si>
  <si>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</si>
  <si>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</si>
  <si>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</si>
  <si>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</si>
  <si>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</si>
  <si>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</si>
  <si>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</si>
  <si>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</si>
  <si>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</si>
  <si>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</si>
  <si>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</si>
  <si>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</si>
  <si>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</si>
  <si>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</si>
  <si>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</si>
  <si>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</si>
  <si>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</si>
  <si>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</si>
  <si>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</si>
  <si>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</si>
  <si>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</si>
  <si>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</si>
  <si>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</si>
  <si>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</si>
  <si>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</si>
  <si>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</si>
  <si>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</si>
  <si>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</si>
  <si>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</si>
  <si>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</si>
  <si>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</si>
  <si>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</si>
  <si>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</si>
  <si>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</si>
  <si>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</si>
  <si>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</si>
  <si>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</si>
  <si>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</si>
  <si>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</si>
  <si>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</si>
  <si>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</si>
  <si>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</si>
  <si>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</si>
  <si>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</si>
  <si>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</si>
  <si>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</si>
  <si>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</si>
  <si>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</si>
  <si>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</si>
  <si>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</si>
  <si>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</si>
  <si>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</si>
  <si>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</si>
  <si>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</si>
  <si>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</si>
  <si>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</si>
  <si>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</si>
  <si>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</si>
  <si>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</si>
  <si>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</si>
  <si>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</si>
  <si>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</si>
  <si>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</si>
  <si>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</si>
  <si>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</si>
  <si>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</si>
  <si>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</si>
  <si>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</si>
  <si>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</si>
  <si>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</si>
  <si>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</si>
  <si>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</si>
  <si>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</si>
  <si>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</si>
  <si>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</si>
  <si>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</si>
  <si>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</si>
  <si>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</si>
  <si>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</si>
  <si>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</si>
  <si>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</si>
  <si>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</si>
  <si>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</si>
  <si>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</si>
  <si>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</si>
  <si>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</si>
  <si>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</si>
  <si>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</si>
  <si>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</si>
  <si>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</si>
  <si>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</si>
  <si>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</si>
  <si>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</si>
  <si>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</si>
  <si>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</si>
  <si>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</si>
  <si>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</si>
  <si>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</si>
  <si>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</si>
  <si>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</si>
  <si>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</si>
  <si>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</si>
  <si>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</si>
  <si>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</si>
  <si>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</si>
  <si>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</si>
  <si>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</si>
  <si>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</si>
  <si>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</si>
  <si>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</si>
  <si>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</si>
  <si>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</si>
  <si>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</si>
  <si>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</si>
  <si>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</si>
  <si>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</si>
  <si>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</si>
  <si>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</si>
  <si>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</si>
  <si>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</si>
  <si>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</si>
  <si>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</si>
  <si>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</si>
  <si>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</si>
  <si>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</si>
  <si>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</si>
  <si>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</si>
  <si>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</si>
  <si>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</si>
  <si>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</si>
  <si>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</si>
  <si>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</si>
  <si>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</si>
  <si>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</si>
  <si>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</si>
  <si>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</si>
  <si>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</si>
  <si>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</si>
  <si>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</si>
  <si>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</si>
  <si>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</si>
  <si>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</si>
  <si>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</si>
  <si>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</si>
  <si>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</si>
  <si>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</si>
  <si>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</si>
  <si>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</si>
  <si>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</si>
  <si>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</si>
  <si>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</si>
  <si>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</si>
  <si>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</si>
  <si>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</si>
  <si>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</si>
  <si>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</si>
  <si>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</si>
  <si>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</si>
  <si>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</si>
  <si>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</si>
  <si>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</si>
  <si>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</si>
  <si>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</si>
  <si>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</si>
  <si>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</si>
  <si>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</si>
  <si>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</si>
  <si>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</si>
  <si>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</si>
  <si>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</si>
  <si>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</si>
  <si>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</si>
  <si>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</si>
  <si>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</si>
  <si>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</si>
  <si>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</si>
  <si>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</si>
  <si>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</si>
  <si>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</si>
  <si>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</si>
  <si>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</si>
  <si>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</si>
  <si>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</si>
  <si>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</si>
  <si>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</si>
  <si>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</si>
  <si>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</si>
  <si>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</si>
  <si>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</si>
  <si>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</si>
  <si>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</si>
  <si>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</si>
  <si>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</si>
  <si>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</si>
  <si>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</si>
  <si>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</si>
  <si>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</si>
  <si>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</si>
  <si>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</si>
  <si>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</si>
  <si>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</si>
  <si>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</si>
  <si>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</si>
  <si>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</si>
  <si>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</si>
  <si>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</si>
  <si>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</si>
  <si>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</si>
  <si>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</si>
  <si>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</si>
  <si>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</si>
  <si>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</si>
  <si>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</si>
  <si>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</si>
  <si>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</si>
  <si>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</si>
  <si>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</si>
  <si>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</si>
  <si>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</si>
  <si>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</si>
  <si>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</si>
  <si>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</si>
  <si>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</si>
  <si>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</si>
  <si>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</si>
  <si>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</si>
  <si>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</si>
  <si>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</si>
  <si>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</si>
  <si>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</si>
  <si>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</si>
  <si>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</si>
  <si>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</si>
  <si>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</si>
  <si>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</si>
  <si>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</si>
  <si>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</si>
  <si>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</si>
  <si>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</si>
  <si>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</si>
  <si>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</si>
  <si>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</si>
  <si>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</si>
  <si>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</si>
  <si>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</si>
  <si>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</si>
  <si>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</si>
  <si>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</si>
  <si>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</si>
  <si>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</si>
  <si>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</si>
  <si>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</si>
  <si>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</si>
  <si>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</si>
  <si>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</si>
  <si>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</si>
  <si>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</si>
  <si>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</si>
  <si>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</si>
  <si>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</si>
  <si>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</si>
  <si>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</si>
  <si>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</si>
  <si>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</si>
  <si>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</si>
  <si>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</si>
  <si>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</si>
  <si>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</si>
  <si>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</si>
  <si>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</si>
  <si>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</si>
  <si>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</si>
  <si>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</si>
  <si>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</si>
  <si>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</si>
  <si>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</si>
  <si>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</si>
  <si>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</si>
  <si>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</si>
  <si>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</si>
  <si>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</si>
  <si>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</si>
  <si>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</si>
  <si>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</si>
  <si>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</si>
  <si>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</si>
  <si>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</si>
  <si>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</si>
  <si>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</si>
  <si>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</si>
  <si>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</si>
  <si>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</si>
  <si>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</si>
  <si>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</si>
  <si>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</si>
  <si>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</si>
  <si>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</si>
  <si>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</si>
  <si>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</si>
  <si>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</si>
  <si>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</si>
  <si>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</si>
  <si>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</si>
  <si>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</si>
  <si>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</si>
  <si>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</si>
  <si>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</si>
  <si>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</si>
  <si>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</si>
  <si>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</si>
  <si>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</si>
  <si>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</si>
  <si>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</si>
  <si>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</si>
  <si>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</si>
  <si>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</si>
  <si>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</si>
  <si>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</si>
  <si>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</si>
  <si>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</si>
  <si>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</si>
  <si>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</si>
  <si>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</si>
  <si>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</si>
  <si>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</si>
  <si>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</si>
  <si>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</si>
  <si>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</si>
  <si>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</si>
  <si>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</si>
  <si>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</si>
  <si>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</si>
  <si>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</si>
  <si>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</si>
  <si>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</si>
  <si>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</si>
  <si>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</si>
  <si>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</si>
  <si>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</si>
  <si>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</si>
  <si>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</si>
  <si>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</si>
  <si>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</si>
  <si>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</si>
  <si>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</si>
  <si>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</si>
  <si>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</si>
  <si>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</si>
  <si>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</si>
  <si>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</si>
  <si>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</si>
  <si>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</si>
  <si>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</si>
  <si>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</si>
  <si>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</si>
  <si>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</si>
  <si>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</si>
  <si>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</si>
  <si>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</si>
  <si>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</si>
  <si>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</si>
  <si>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</si>
  <si>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</si>
  <si>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</si>
  <si>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</si>
  <si>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</si>
  <si>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</si>
  <si>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</si>
  <si>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</si>
  <si>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</si>
  <si>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</si>
  <si>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</si>
  <si>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</si>
  <si>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</si>
  <si>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</si>
  <si>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</si>
  <si>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</si>
  <si>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</si>
  <si>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</si>
  <si>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</si>
  <si>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</si>
  <si>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</si>
  <si>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</si>
  <si>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</si>
  <si>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</si>
  <si>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</si>
  <si>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</si>
  <si>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</si>
  <si>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</si>
  <si>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</si>
  <si>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</si>
  <si>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</si>
  <si>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</si>
  <si>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</si>
  <si>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</si>
  <si>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</si>
  <si>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</si>
  <si>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</si>
  <si>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</si>
  <si>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</si>
  <si>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</si>
  <si>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</si>
  <si>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</si>
  <si>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</si>
  <si>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</si>
  <si>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</si>
  <si>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</si>
  <si>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</si>
  <si>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</si>
  <si>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</si>
  <si>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</si>
  <si>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</si>
  <si>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</si>
  <si>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</si>
  <si>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</si>
  <si>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</si>
  <si>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</si>
  <si>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</si>
  <si>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</si>
  <si>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</si>
  <si>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</si>
  <si>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</si>
  <si>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</si>
  <si>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</si>
  <si>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</si>
  <si>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</si>
  <si>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</si>
  <si>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</si>
  <si>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</si>
  <si>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</si>
  <si>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</si>
  <si>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</si>
  <si>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</si>
  <si>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</si>
  <si>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</si>
  <si>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</si>
  <si>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</si>
  <si>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</si>
  <si>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</si>
  <si>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</si>
  <si>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</si>
  <si>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</si>
  <si>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</si>
  <si>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</si>
  <si>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</si>
  <si>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</si>
  <si>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</si>
  <si>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</si>
  <si>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</si>
  <si>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</si>
  <si>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</si>
  <si>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</si>
  <si>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</si>
  <si>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</si>
  <si>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</si>
  <si>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</si>
  <si>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</si>
  <si>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</si>
  <si>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</si>
  <si>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</si>
  <si>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</si>
  <si>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</si>
  <si>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</si>
  <si>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</si>
  <si>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</si>
  <si>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</si>
  <si>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</si>
  <si>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</si>
  <si>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</si>
  <si>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</si>
  <si>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</si>
  <si>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</si>
  <si>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</si>
  <si>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</si>
  <si>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</si>
  <si>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</si>
  <si>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</si>
  <si>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</si>
  <si>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</si>
  <si>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</si>
  <si>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</si>
  <si>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</si>
  <si>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</si>
  <si>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</si>
  <si>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</si>
  <si>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</si>
  <si>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</si>
  <si>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</si>
  <si>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</si>
  <si>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</si>
  <si>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</si>
  <si>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</si>
  <si>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</si>
  <si>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</si>
  <si>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</si>
  <si>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</si>
  <si>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</si>
  <si>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</si>
  <si>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</si>
  <si>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</si>
  <si>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</si>
  <si>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</si>
  <si>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</si>
  <si>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</si>
  <si>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</si>
  <si>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</si>
  <si>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</si>
  <si>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</si>
  <si>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</si>
  <si>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</si>
  <si>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</si>
  <si>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</si>
  <si>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</si>
  <si>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</si>
  <si>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</si>
  <si>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</si>
  <si>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</si>
  <si>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</si>
  <si>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</si>
  <si>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</si>
  <si>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</si>
  <si>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</si>
  <si>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</si>
  <si>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</si>
  <si>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</si>
  <si>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</si>
  <si>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</si>
  <si>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</si>
  <si>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</si>
  <si>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</si>
  <si>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</si>
  <si>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</si>
  <si>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</si>
  <si>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</si>
  <si>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</si>
  <si>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</si>
  <si>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</si>
  <si>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</si>
  <si>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</si>
  <si>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</si>
  <si>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</si>
  <si>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</si>
  <si>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</si>
  <si>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</si>
  <si>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</si>
  <si>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</si>
  <si>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</si>
  <si>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</si>
  <si>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</si>
  <si>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</si>
  <si>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</si>
  <si>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</si>
  <si>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</si>
  <si>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</si>
  <si>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</si>
  <si>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</si>
  <si>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</si>
  <si>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</si>
  <si>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</si>
  <si>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</si>
  <si>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</si>
  <si>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</si>
  <si>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</si>
  <si>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</si>
  <si>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</si>
  <si>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</si>
  <si>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</si>
  <si>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</si>
  <si>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</si>
  <si>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</si>
  <si>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</si>
  <si>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</si>
  <si>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</si>
  <si>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</si>
  <si>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</si>
  <si>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</si>
  <si>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</si>
  <si>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</si>
  <si>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</si>
  <si>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</si>
  <si>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</si>
  <si>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</si>
  <si>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</si>
  <si>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</si>
  <si>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</si>
  <si>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</si>
  <si>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</si>
  <si>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</si>
  <si>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</si>
  <si>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</si>
  <si>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</si>
  <si>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</si>
  <si>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</si>
  <si>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</si>
  <si>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</si>
  <si>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</si>
  <si>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</si>
  <si>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</si>
  <si>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</si>
  <si>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</si>
  <si>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</si>
  <si>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</si>
  <si>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</si>
  <si>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</si>
  <si>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</si>
  <si>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</si>
  <si>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</si>
  <si>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</si>
  <si>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</si>
  <si>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</si>
  <si>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</si>
  <si>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</si>
  <si>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</si>
  <si>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</si>
  <si>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</si>
  <si>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</si>
  <si>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</si>
  <si>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</si>
  <si>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</si>
  <si>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</si>
  <si>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</si>
  <si>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</si>
  <si>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</si>
  <si>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</si>
  <si>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</si>
  <si>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</si>
  <si>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</si>
  <si>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</si>
  <si>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</si>
  <si>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</si>
  <si>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</si>
  <si>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</si>
  <si>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</si>
  <si>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</si>
  <si>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</si>
  <si>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</si>
  <si>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</si>
  <si>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</si>
  <si>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</si>
  <si>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</si>
  <si>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</si>
  <si>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</si>
  <si>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</si>
  <si>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</si>
  <si>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</si>
  <si>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</si>
  <si>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</si>
  <si>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</si>
  <si>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</si>
  <si>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</si>
  <si>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</si>
  <si>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</si>
  <si>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</si>
  <si>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</si>
  <si>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</si>
  <si>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</si>
  <si>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</si>
  <si>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</si>
  <si>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</si>
  <si>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</si>
  <si>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</si>
  <si>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</si>
  <si>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</si>
  <si>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</si>
  <si>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</si>
  <si>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</si>
  <si>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</si>
  <si>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</si>
  <si>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</si>
  <si>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</si>
  <si>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</si>
  <si>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</si>
  <si>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</si>
  <si>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</si>
  <si>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</si>
  <si>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</si>
  <si>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</si>
  <si>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</si>
  <si>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</si>
  <si>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</si>
  <si>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</si>
  <si>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</si>
  <si>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</si>
  <si>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</si>
  <si>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</si>
  <si>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</si>
  <si>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</si>
  <si>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</si>
  <si>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</si>
  <si>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</si>
  <si>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</si>
  <si>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</si>
  <si>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</si>
  <si>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</si>
  <si>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</si>
  <si>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</si>
  <si>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</si>
  <si>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</si>
  <si>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</si>
  <si>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</si>
  <si>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</si>
  <si>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</si>
  <si>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</si>
  <si>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</si>
  <si>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</si>
  <si>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</si>
  <si>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</si>
  <si>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</si>
  <si>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</si>
  <si>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</si>
  <si>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</si>
  <si>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</si>
  <si>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</si>
  <si>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</si>
  <si>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</si>
  <si>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</si>
  <si>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</si>
  <si>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</si>
  <si>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</si>
  <si>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</si>
  <si>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</si>
  <si>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</si>
  <si>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</si>
  <si>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</si>
  <si>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</si>
  <si>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</si>
  <si>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</si>
  <si>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</si>
  <si>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</si>
  <si>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</si>
  <si>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</si>
  <si>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</si>
  <si>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</si>
  <si>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</si>
  <si>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</si>
  <si>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</si>
  <si>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</si>
  <si>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</si>
  <si>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</si>
  <si>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</si>
  <si>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</si>
  <si>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</si>
  <si>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</si>
  <si>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</si>
  <si>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</si>
  <si>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</si>
  <si>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</si>
  <si>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</si>
  <si>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</si>
  <si>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</si>
  <si>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</si>
  <si>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</si>
  <si>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</si>
  <si>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</si>
  <si>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</si>
  <si>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</si>
  <si>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</si>
  <si>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</si>
  <si>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</si>
  <si>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</si>
  <si>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</si>
  <si>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</si>
  <si>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</si>
  <si>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</si>
  <si>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</si>
  <si>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</si>
  <si>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</si>
  <si>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</si>
  <si>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</si>
  <si>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</si>
  <si>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</si>
  <si>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</si>
  <si>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</si>
  <si>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</si>
  <si>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</si>
  <si>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</si>
  <si>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</si>
  <si>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</si>
  <si>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</si>
  <si>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</si>
  <si>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</si>
  <si>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</si>
  <si>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</si>
  <si>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</si>
  <si>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</si>
  <si>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</si>
  <si>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</si>
  <si>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</si>
  <si>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</si>
  <si>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</si>
  <si>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</si>
  <si>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</si>
  <si>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</si>
  <si>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</si>
  <si>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</si>
  <si>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</si>
  <si>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</si>
  <si>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</si>
  <si>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</si>
  <si>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</si>
  <si>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</si>
  <si>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</si>
  <si>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</si>
  <si>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</si>
  <si>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</si>
  <si>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</si>
  <si>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</si>
  <si>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</si>
  <si>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</si>
  <si>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</si>
  <si>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</si>
  <si>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</si>
  <si>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</si>
  <si>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</si>
  <si>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</si>
  <si>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</si>
  <si>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</si>
  <si>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</si>
  <si>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</si>
  <si>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</si>
  <si>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</si>
  <si>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</si>
  <si>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</si>
  <si>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</si>
  <si>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</si>
  <si>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</si>
  <si>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</si>
  <si>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</si>
  <si>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</si>
  <si>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</si>
  <si>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</si>
  <si>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</si>
  <si>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</si>
  <si>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</si>
  <si>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</si>
  <si>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</si>
  <si>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</si>
  <si>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</si>
  <si>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</si>
  <si>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</si>
  <si>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</si>
  <si>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</si>
  <si>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</si>
  <si>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</si>
  <si>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</si>
  <si>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</si>
  <si>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</si>
  <si>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</si>
  <si>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</si>
  <si>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</si>
  <si>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</si>
  <si>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</si>
  <si>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</si>
  <si>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</si>
  <si>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</si>
  <si>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</si>
  <si>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</si>
  <si>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</si>
  <si>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</si>
  <si>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</si>
  <si>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</si>
  <si>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</si>
  <si>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</si>
  <si>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</si>
  <si>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</si>
  <si>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</si>
  <si>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</si>
  <si>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</si>
  <si>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</si>
  <si>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</si>
  <si>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</si>
  <si>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</si>
  <si>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</si>
  <si>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</si>
  <si>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</si>
  <si>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</si>
  <si>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</si>
  <si>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</si>
  <si>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</si>
  <si>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</si>
  <si>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</si>
  <si>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</si>
  <si>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</si>
  <si>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</si>
  <si>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</si>
  <si>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</si>
  <si>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</si>
  <si>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</si>
  <si>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</si>
  <si>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</si>
  <si>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</si>
  <si>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</si>
  <si>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</si>
  <si>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</si>
  <si>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</si>
  <si>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</si>
  <si>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</si>
  <si>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</si>
  <si>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</si>
  <si>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</si>
  <si>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</si>
  <si>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</si>
  <si>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</si>
  <si>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</si>
  <si>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</si>
  <si>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</si>
  <si>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</si>
  <si>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</si>
  <si>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</si>
  <si>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</si>
  <si>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</si>
  <si>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</si>
  <si>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</si>
  <si>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</si>
  <si>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</si>
  <si>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</si>
  <si>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</si>
  <si>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</si>
  <si>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</si>
  <si>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</si>
  <si>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</si>
  <si>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</si>
  <si>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</si>
  <si>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</si>
  <si>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</si>
  <si>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</si>
  <si>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</si>
  <si>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</si>
  <si>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</si>
  <si>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</si>
  <si>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</si>
  <si>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</si>
  <si>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</si>
  <si>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</si>
  <si>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</si>
  <si>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</si>
  <si>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</si>
  <si>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</si>
  <si>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</si>
  <si>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</si>
  <si>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</si>
  <si>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</si>
  <si>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</si>
  <si>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</si>
  <si>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</si>
  <si>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</si>
  <si>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</si>
  <si>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</si>
  <si>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</si>
  <si>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</si>
  <si>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</si>
  <si>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</si>
  <si>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</si>
  <si>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</si>
  <si>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</si>
  <si>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</si>
  <si>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</si>
  <si>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</si>
  <si>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</si>
  <si>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</si>
  <si>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</si>
  <si>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</si>
  <si>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</si>
  <si>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</si>
  <si>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</si>
  <si>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</si>
  <si>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</si>
  <si>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</si>
  <si>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</si>
  <si>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</si>
  <si>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</si>
  <si>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</si>
  <si>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</si>
  <si>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</si>
  <si>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</si>
  <si>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</si>
  <si>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</si>
  <si>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</si>
  <si>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</si>
  <si>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</si>
  <si>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</si>
  <si>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</si>
  <si>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</si>
  <si>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</si>
  <si>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</si>
  <si>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</si>
  <si>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</si>
  <si>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</si>
  <si>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</si>
  <si>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</si>
  <si>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</si>
  <si>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</si>
  <si>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</si>
  <si>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</si>
  <si>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</si>
  <si>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</si>
  <si>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</si>
  <si>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</si>
  <si>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</si>
  <si>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</si>
  <si>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</si>
  <si>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</si>
  <si>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</si>
  <si>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</si>
  <si>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</si>
  <si>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</si>
  <si>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</si>
  <si>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</si>
  <si>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</si>
  <si>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</si>
  <si>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</si>
  <si>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</si>
  <si>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</si>
  <si>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</si>
  <si>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</si>
  <si>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</si>
  <si>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</si>
  <si>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</si>
  <si>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</si>
  <si>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</si>
  <si>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</si>
  <si>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</si>
  <si>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</si>
  <si>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</si>
  <si>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</si>
  <si>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</si>
  <si>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</si>
  <si>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</si>
  <si>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</si>
  <si>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</si>
  <si>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</si>
  <si>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</si>
  <si>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</si>
  <si>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</si>
  <si>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</si>
  <si>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</si>
  <si>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</si>
  <si>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</si>
  <si>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</si>
  <si>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</si>
  <si>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</si>
  <si>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</si>
  <si>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</si>
  <si>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</si>
  <si>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</si>
  <si>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</si>
  <si>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</si>
  <si>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</si>
  <si>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</si>
  <si>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</si>
  <si>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</si>
  <si>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</si>
  <si>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</si>
  <si>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</si>
  <si>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</si>
  <si>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</si>
  <si>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</si>
  <si>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</si>
  <si>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</si>
  <si>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</si>
  <si>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</si>
  <si>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</si>
  <si>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</si>
  <si>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</si>
  <si>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</si>
  <si>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</si>
  <si>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</si>
  <si>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</si>
  <si>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</si>
  <si>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</si>
  <si>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</si>
  <si>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</si>
  <si>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</si>
  <si>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</si>
  <si>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</si>
  <si>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</si>
  <si>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</si>
  <si>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</si>
  <si>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</si>
  <si>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</si>
  <si>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</si>
  <si>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</si>
  <si>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</si>
  <si>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</si>
  <si>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</si>
  <si>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</si>
  <si>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</si>
  <si>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</si>
  <si>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</si>
  <si>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</si>
  <si>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</si>
  <si>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</si>
  <si>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</si>
  <si>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</si>
  <si>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</si>
  <si>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</si>
  <si>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</si>
  <si>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</si>
  <si>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</si>
  <si>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</si>
  <si>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</si>
  <si>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</si>
  <si>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</si>
  <si>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</si>
  <si>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</si>
  <si>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</si>
  <si>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</si>
  <si>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</si>
  <si>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</si>
  <si>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</si>
  <si>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</si>
  <si>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</si>
  <si>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</si>
  <si>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</si>
  <si>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</si>
  <si>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</si>
  <si>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</si>
  <si>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</si>
  <si>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</si>
  <si>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</si>
  <si>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</si>
  <si>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</si>
  <si>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</si>
  <si>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</si>
  <si>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</si>
  <si>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</si>
  <si>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</si>
  <si>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</si>
  <si>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</si>
  <si>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</si>
  <si>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</si>
  <si>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</si>
  <si>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</si>
  <si>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</si>
  <si>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</si>
  <si>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</si>
  <si>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</si>
  <si>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</si>
  <si>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</si>
  <si>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</si>
  <si>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</si>
  <si>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</si>
  <si>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</si>
  <si>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</si>
  <si>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</si>
  <si>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</si>
  <si>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</si>
  <si>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</si>
  <si>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</si>
  <si>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</si>
  <si>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</si>
  <si>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</si>
  <si>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</si>
  <si>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</si>
  <si>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</si>
  <si>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</si>
  <si>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</si>
  <si>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</si>
  <si>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</si>
  <si>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</si>
  <si>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</si>
  <si>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</si>
  <si>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</si>
  <si>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</si>
  <si>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</si>
  <si>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</si>
  <si>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</si>
  <si>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</si>
  <si>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</si>
  <si>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</si>
  <si>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</si>
  <si>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</si>
  <si>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</si>
  <si>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</si>
  <si>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</si>
  <si>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</si>
  <si>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</si>
  <si>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</si>
  <si>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</si>
  <si>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</si>
  <si>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</si>
  <si>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</si>
  <si>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</si>
  <si>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</si>
  <si>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</si>
  <si>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</si>
  <si>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</si>
  <si>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</si>
  <si>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</si>
  <si>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</si>
  <si>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</si>
  <si>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</si>
  <si>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</si>
  <si>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</si>
  <si>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</si>
  <si>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</si>
  <si>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</si>
  <si>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</si>
  <si>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</si>
  <si>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</si>
  <si>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</si>
  <si>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</si>
  <si>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</si>
  <si>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</si>
  <si>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</si>
  <si>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</si>
  <si>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</si>
  <si>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</si>
  <si>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</si>
  <si>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</si>
  <si>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</si>
  <si>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</si>
  <si>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</si>
  <si>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</si>
  <si>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</si>
  <si>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</si>
  <si>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</si>
  <si>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</si>
  <si>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</si>
  <si>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</si>
  <si>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</si>
  <si>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</si>
  <si>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</si>
  <si>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</si>
  <si>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</si>
  <si>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</si>
  <si>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</si>
  <si>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</si>
  <si>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</si>
  <si>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</si>
  <si>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</si>
  <si>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</si>
  <si>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</si>
  <si>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</si>
  <si>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</si>
  <si>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</si>
  <si>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</si>
  <si>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</si>
  <si>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</si>
  <si>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</si>
  <si>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</si>
  <si>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</si>
  <si>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</si>
  <si>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</si>
  <si>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</si>
  <si>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</si>
  <si>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</si>
  <si>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</si>
  <si>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</si>
  <si>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</si>
  <si>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</si>
  <si>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</si>
  <si>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</si>
  <si>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</si>
  <si>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</si>
  <si>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</si>
  <si>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</si>
  <si>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</si>
  <si>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</si>
  <si>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</si>
  <si>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</si>
  <si>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</si>
  <si>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</si>
  <si>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</si>
  <si>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</si>
  <si>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</si>
  <si>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</si>
  <si>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</si>
  <si>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</si>
  <si>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</si>
  <si>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</si>
  <si>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</si>
  <si>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</si>
  <si>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</si>
  <si>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</si>
  <si>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</si>
  <si>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</si>
  <si>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</si>
  <si>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</si>
  <si>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</si>
  <si>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</si>
  <si>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</si>
  <si>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</si>
  <si>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</si>
  <si>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</si>
  <si>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</si>
  <si>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</si>
  <si>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</si>
  <si>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</si>
  <si>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</si>
  <si>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</si>
  <si>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</si>
  <si>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</si>
  <si>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</si>
  <si>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</si>
  <si>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</si>
  <si>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</si>
  <si>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</si>
  <si>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</si>
  <si>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</si>
  <si>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</si>
  <si>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</si>
  <si>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</si>
  <si>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</si>
  <si>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</si>
  <si>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</si>
  <si>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</si>
  <si>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</si>
  <si>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</si>
  <si>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</si>
  <si>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</si>
  <si>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</si>
  <si>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</si>
  <si>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</si>
  <si>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</si>
  <si>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</si>
  <si>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</si>
  <si>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</si>
  <si>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</si>
  <si>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</si>
  <si>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</si>
  <si>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</si>
  <si>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</si>
  <si>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</si>
  <si>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</si>
  <si>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</si>
  <si>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</si>
  <si>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</si>
  <si>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</si>
  <si>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</si>
  <si>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</si>
  <si>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</si>
  <si>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</si>
  <si>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</si>
  <si>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</si>
  <si>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</si>
  <si>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</si>
  <si>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</si>
  <si>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</si>
  <si>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</si>
  <si>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</si>
  <si>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</si>
  <si>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</si>
  <si>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</si>
  <si>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</si>
  <si>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</si>
  <si>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</si>
  <si>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</si>
  <si>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</si>
  <si>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</si>
  <si>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</si>
  <si>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</si>
  <si>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</si>
  <si>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</si>
  <si>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</si>
  <si>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</si>
  <si>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</si>
  <si>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</si>
  <si>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</si>
  <si>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</si>
  <si>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</si>
  <si>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</si>
  <si>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</si>
  <si>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</si>
  <si>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</si>
  <si>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</si>
  <si>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</si>
  <si>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</si>
  <si>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</si>
  <si>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</si>
  <si>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</si>
  <si>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</si>
  <si>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</si>
  <si>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</si>
  <si>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</si>
  <si>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</si>
  <si>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</si>
  <si>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</si>
  <si>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</si>
  <si>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</si>
  <si>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</si>
  <si>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</si>
  <si>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</si>
  <si>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</si>
  <si>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</si>
  <si>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</si>
  <si>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</si>
  <si>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</si>
  <si>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</si>
  <si>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</si>
  <si>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</si>
  <si>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</si>
  <si>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</si>
  <si>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</si>
  <si>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</si>
  <si>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</si>
  <si>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</si>
  <si>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</si>
  <si>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</si>
  <si>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</si>
  <si>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</si>
  <si>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</si>
  <si>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</si>
  <si>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</si>
  <si>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</si>
  <si>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</si>
  <si>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</si>
  <si>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</si>
  <si>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</si>
  <si>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</si>
  <si>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</si>
  <si>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</si>
  <si>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</si>
  <si>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</si>
  <si>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</si>
  <si>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</si>
  <si>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</si>
  <si>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</si>
  <si>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</si>
  <si>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</si>
  <si>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</si>
  <si>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</si>
  <si>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</si>
  <si>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</si>
  <si>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</si>
  <si>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</si>
  <si>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</si>
  <si>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</si>
  <si>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</si>
  <si>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</si>
  <si>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</si>
  <si>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</si>
  <si>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</si>
  <si>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</si>
  <si>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</si>
  <si>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</si>
  <si>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</si>
  <si>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</si>
  <si>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</si>
  <si>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</si>
  <si>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</si>
  <si>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</si>
  <si>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</si>
  <si>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</si>
  <si>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</si>
  <si>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</si>
  <si>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</si>
  <si>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</si>
  <si>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</si>
  <si>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</si>
  <si>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</si>
  <si>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</si>
  <si>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</si>
  <si>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</si>
  <si>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</si>
  <si>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</si>
  <si>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</si>
  <si>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</si>
  <si>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</si>
  <si>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</si>
  <si>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</si>
  <si>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</si>
  <si>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</si>
  <si>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</si>
  <si>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</si>
  <si>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</si>
  <si>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</si>
  <si>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</si>
  <si>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</si>
  <si>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</si>
  <si>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</si>
  <si>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</si>
  <si>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</si>
  <si>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</si>
  <si>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</si>
  <si>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</si>
  <si>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</si>
  <si>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</si>
  <si>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</si>
  <si>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</si>
  <si>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</si>
  <si>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</si>
  <si>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</si>
  <si>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</si>
  <si>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</si>
  <si>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</si>
  <si>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</si>
  <si>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</si>
  <si>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</si>
  <si>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</si>
  <si>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</si>
  <si>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</si>
  <si>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</si>
  <si>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</si>
  <si>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</si>
  <si>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</si>
  <si>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</si>
  <si>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</si>
  <si>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</si>
  <si>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</si>
  <si>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</si>
  <si>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</si>
  <si>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</si>
  <si>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</si>
  <si>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</si>
  <si>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</si>
  <si>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</si>
  <si>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</si>
  <si>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</si>
  <si>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</si>
  <si>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</si>
  <si>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</si>
  <si>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</si>
  <si>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</si>
  <si>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</si>
  <si>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</si>
  <si>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</si>
  <si>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</si>
  <si>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</si>
  <si>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</si>
  <si>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</si>
  <si>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</si>
  <si>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</si>
  <si>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</si>
  <si>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</si>
  <si>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</si>
  <si>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</si>
  <si>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</si>
  <si>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</si>
  <si>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</si>
  <si>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</si>
  <si>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</si>
  <si>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</si>
  <si>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</si>
  <si>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</si>
  <si>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</si>
  <si>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</si>
  <si>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</si>
  <si>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</si>
  <si>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</si>
  <si>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</si>
  <si>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</si>
  <si>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</si>
  <si>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</si>
  <si>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</si>
  <si>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</si>
  <si>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</si>
  <si>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</si>
  <si>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</si>
  <si>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</si>
  <si>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</si>
  <si>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</si>
  <si>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</si>
  <si>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</si>
  <si>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</si>
  <si>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</si>
  <si>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</si>
  <si>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</si>
  <si>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</si>
  <si>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</si>
  <si>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</si>
  <si>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</si>
  <si>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</si>
  <si>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</si>
  <si>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</si>
  <si>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</si>
  <si>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</si>
  <si>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</si>
  <si>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</si>
  <si>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</si>
  <si>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</si>
  <si>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</si>
  <si>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</si>
  <si>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</si>
  <si>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</si>
  <si>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</si>
  <si>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</si>
  <si>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</si>
  <si>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</si>
  <si>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</si>
  <si>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</si>
  <si>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</si>
  <si>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</si>
  <si>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</si>
  <si>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</si>
  <si>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</si>
  <si>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</si>
  <si>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</si>
  <si>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</si>
  <si>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</si>
  <si>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</si>
  <si>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</si>
  <si>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</si>
  <si>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</si>
  <si>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</si>
  <si>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</si>
  <si>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</si>
  <si>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</si>
  <si>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</si>
  <si>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</si>
  <si>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</si>
  <si>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</si>
  <si>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</si>
  <si>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</si>
  <si>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</si>
  <si>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</si>
  <si>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</si>
  <si>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</si>
  <si>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</si>
  <si>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</si>
  <si>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</si>
  <si>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</si>
  <si>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</si>
  <si>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</si>
  <si>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</si>
  <si>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</si>
  <si>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</si>
  <si>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</si>
  <si>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</si>
  <si>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</si>
  <si>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</si>
  <si>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</si>
  <si>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</si>
  <si>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</si>
  <si>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</si>
  <si>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</si>
  <si>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</si>
  <si>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</si>
  <si>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</si>
  <si>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</si>
  <si>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</si>
  <si>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</si>
  <si>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</si>
  <si>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</si>
  <si>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</si>
  <si>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</si>
  <si>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</si>
  <si>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</si>
  <si>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</si>
  <si>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</si>
  <si>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</si>
  <si>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</si>
  <si>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</si>
  <si>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</si>
  <si>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</si>
  <si>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</si>
  <si>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</si>
  <si>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</si>
  <si>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</si>
  <si>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</si>
  <si>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</si>
  <si>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</si>
  <si>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</si>
  <si>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</si>
  <si>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</si>
  <si>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</si>
  <si>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</si>
  <si>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</si>
  <si>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</si>
  <si>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</si>
  <si>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</si>
  <si>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</si>
  <si>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</si>
  <si>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</si>
  <si>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</si>
  <si>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</si>
  <si>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</si>
  <si>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</si>
  <si>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</si>
  <si>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</si>
  <si>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</si>
  <si>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</si>
  <si>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</si>
  <si>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</si>
  <si>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</si>
  <si>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</si>
  <si>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</si>
  <si>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</si>
  <si>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</si>
  <si>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</si>
  <si>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</si>
  <si>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</si>
  <si>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</si>
  <si>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</si>
  <si>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</si>
  <si>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</si>
  <si>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</si>
  <si>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</si>
  <si>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</si>
  <si>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</si>
  <si>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</si>
  <si>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</si>
  <si>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</si>
  <si>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</si>
  <si>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</si>
  <si>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</si>
  <si>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</si>
  <si>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</si>
  <si>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</si>
  <si>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</si>
  <si>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</si>
  <si>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</si>
  <si>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</si>
  <si>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</si>
  <si>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</si>
  <si>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</si>
  <si>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</si>
  <si>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</si>
  <si>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</si>
  <si>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</si>
  <si>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</si>
  <si>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</si>
  <si>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</si>
  <si>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</si>
  <si>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</si>
  <si>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</si>
  <si>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</si>
  <si>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</si>
  <si>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</si>
  <si>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</si>
  <si>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</si>
  <si>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</si>
  <si>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</si>
  <si>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</si>
  <si>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</si>
  <si>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</si>
  <si>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</si>
  <si>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</si>
  <si>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</si>
  <si>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</si>
  <si>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</si>
  <si>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</si>
  <si>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</si>
  <si>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</si>
  <si>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</si>
  <si>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</si>
  <si>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</si>
  <si>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</si>
  <si>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</si>
  <si>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</si>
  <si>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</si>
  <si>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</si>
  <si>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</si>
  <si>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</si>
  <si>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</si>
  <si>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</si>
  <si>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</si>
  <si>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</si>
  <si>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</si>
  <si>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</si>
  <si>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</si>
  <si>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</si>
  <si>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</si>
  <si>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</si>
  <si>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</si>
  <si>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</si>
  <si>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</si>
  <si>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</si>
  <si>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</si>
  <si>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</si>
  <si>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</si>
  <si>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</si>
  <si>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</si>
  <si>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</si>
  <si>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</si>
  <si>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</si>
  <si>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</si>
  <si>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</si>
  <si>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</si>
  <si>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</si>
  <si>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</si>
  <si>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</si>
  <si>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</si>
  <si>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</si>
  <si>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</si>
  <si>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</si>
  <si>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</si>
  <si>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</si>
  <si>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</si>
  <si>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</si>
  <si>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</si>
  <si>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</si>
  <si>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</si>
  <si>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</si>
  <si>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</si>
  <si>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</si>
  <si>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</si>
  <si>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</si>
  <si>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</si>
  <si>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</si>
  <si>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</si>
  <si>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</si>
  <si>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</si>
  <si>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</si>
  <si>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</si>
  <si>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</si>
  <si>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</si>
  <si>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</si>
  <si>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</si>
  <si>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</si>
  <si>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</si>
  <si>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</si>
  <si>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</si>
  <si>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</si>
  <si>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</si>
  <si>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</si>
  <si>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</si>
  <si>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</si>
  <si>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</si>
  <si>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</si>
  <si>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</si>
  <si>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</si>
  <si>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</si>
  <si>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</si>
  <si>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</si>
  <si>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</si>
  <si>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</si>
  <si>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</si>
  <si>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</si>
  <si>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</si>
  <si>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</si>
  <si>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</si>
  <si>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</si>
  <si>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</si>
  <si>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</si>
  <si>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</si>
  <si>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</si>
  <si>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</si>
  <si>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</si>
  <si>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</si>
  <si>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</si>
  <si>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</si>
  <si>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</si>
  <si>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</si>
  <si>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</si>
  <si>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</si>
  <si>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</si>
  <si>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</si>
  <si>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</si>
  <si>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</si>
  <si>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</si>
  <si>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</si>
  <si>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</si>
  <si>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</si>
  <si>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</si>
  <si>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</si>
  <si>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</si>
  <si>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</si>
  <si>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</si>
  <si>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</si>
  <si>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</si>
  <si>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</si>
  <si>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</si>
  <si>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</si>
  <si>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</si>
  <si>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</si>
  <si>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</si>
  <si>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</si>
  <si>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</si>
  <si>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</si>
  <si>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</si>
  <si>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</si>
  <si>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</si>
  <si>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</si>
  <si>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</si>
  <si>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</si>
  <si>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</si>
  <si>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</si>
  <si>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</si>
  <si>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</si>
  <si>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</si>
  <si>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</si>
  <si>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</si>
  <si>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</si>
  <si>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</si>
  <si>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</si>
  <si>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</si>
  <si>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</si>
  <si>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</si>
  <si>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</si>
  <si>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</si>
  <si>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</si>
  <si>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</si>
  <si>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</si>
  <si>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</si>
  <si>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</si>
  <si>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</si>
  <si>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</si>
  <si>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</si>
  <si>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</si>
  <si>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</si>
  <si>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</si>
  <si>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</si>
  <si>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</si>
  <si>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</si>
  <si>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</si>
  <si>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</si>
  <si>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</si>
  <si>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</si>
  <si>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</si>
  <si>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</si>
  <si>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</si>
  <si>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</si>
  <si>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</si>
  <si>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</si>
  <si>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</si>
  <si>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</si>
  <si>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</si>
  <si>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</si>
  <si>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</si>
  <si>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</si>
  <si>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</si>
  <si>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</si>
  <si>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</si>
  <si>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</si>
  <si>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</si>
  <si>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</si>
  <si>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</si>
  <si>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</si>
  <si>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</si>
  <si>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</si>
  <si>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</si>
  <si>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</si>
  <si>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</si>
  <si>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</si>
  <si>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</si>
  <si>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</si>
  <si>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</si>
  <si>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</si>
  <si>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</si>
  <si>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</si>
  <si>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</si>
  <si>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</si>
  <si>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</si>
  <si>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</si>
  <si>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</si>
  <si>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</si>
  <si>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</si>
  <si>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</si>
  <si>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</si>
  <si>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</si>
  <si>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</si>
  <si>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</si>
  <si>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</si>
  <si>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</si>
  <si>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</si>
  <si>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</si>
  <si>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</si>
  <si>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</si>
  <si>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</si>
  <si>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</si>
  <si>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</si>
  <si>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</si>
  <si>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</si>
  <si>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</si>
  <si>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</si>
  <si>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</si>
  <si>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</si>
  <si>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</si>
  <si>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</si>
  <si>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</si>
  <si>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</si>
  <si>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</si>
  <si>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</si>
  <si>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</si>
  <si>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</si>
  <si>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</si>
  <si>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</si>
  <si>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</si>
  <si>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</si>
  <si>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</si>
  <si>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</si>
  <si>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</si>
  <si>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</si>
  <si>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</si>
  <si>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</si>
  <si>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</si>
  <si>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</si>
  <si>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</si>
  <si>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</si>
  <si>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</si>
  <si>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</si>
  <si>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</si>
  <si>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</si>
  <si>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</si>
  <si>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</si>
  <si>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</si>
  <si>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</si>
  <si>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</si>
  <si>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</si>
  <si>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</si>
  <si>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</si>
  <si>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</si>
  <si>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</si>
  <si>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</si>
  <si>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</si>
  <si>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</si>
  <si>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</si>
  <si>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</si>
  <si>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</si>
  <si>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</si>
  <si>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</si>
  <si>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</si>
  <si>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</si>
  <si>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</si>
  <si>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</si>
  <si>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</si>
  <si>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</si>
  <si>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</si>
  <si>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</si>
  <si>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</si>
  <si>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</si>
  <si>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</si>
  <si>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</si>
  <si>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</si>
  <si>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</si>
  <si>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</si>
  <si>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</si>
  <si>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</si>
  <si>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</si>
  <si>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</si>
  <si>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</si>
  <si>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</si>
  <si>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</si>
  <si>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</si>
  <si>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</si>
  <si>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</si>
  <si>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</si>
  <si>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</si>
  <si>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</si>
  <si>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</si>
  <si>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</si>
  <si>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</si>
  <si>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</si>
  <si>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</si>
  <si>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</si>
  <si>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</si>
  <si>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</si>
  <si>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</si>
  <si>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</si>
  <si>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</si>
  <si>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</si>
  <si>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</si>
  <si>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</si>
  <si>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</si>
  <si>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</si>
  <si>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</si>
  <si>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</si>
  <si>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</si>
  <si>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</si>
  <si>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</si>
  <si>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</si>
  <si>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</si>
  <si>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</si>
  <si>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</si>
  <si>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</si>
  <si>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</si>
  <si>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</si>
  <si>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</si>
  <si>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</si>
  <si>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</si>
  <si>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</si>
  <si>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</si>
  <si>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</si>
  <si>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</si>
  <si>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</si>
  <si>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</si>
  <si>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</si>
  <si>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</si>
  <si>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</si>
  <si>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</si>
  <si>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</si>
  <si>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</si>
  <si>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</si>
  <si>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</si>
  <si>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</si>
  <si>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</si>
  <si>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</si>
  <si>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</si>
  <si>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</si>
  <si>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</si>
  <si>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</si>
  <si>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</si>
  <si>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</si>
  <si>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</si>
  <si>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</si>
  <si>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</si>
  <si>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</si>
  <si>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</si>
  <si>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</si>
  <si>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</si>
  <si>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</si>
  <si>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</si>
  <si>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</si>
  <si>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</si>
  <si>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</si>
  <si>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</si>
  <si>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</si>
  <si>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</si>
  <si>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</si>
  <si>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</si>
  <si>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</si>
  <si>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</si>
  <si>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</si>
  <si>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</si>
  <si>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</si>
  <si>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</si>
  <si>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</si>
  <si>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</si>
  <si>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</si>
  <si>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</si>
  <si>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</si>
  <si>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</si>
  <si>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</si>
  <si>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</si>
  <si>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</si>
  <si>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</si>
  <si>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</si>
  <si>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</si>
  <si>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</si>
  <si>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</si>
  <si>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</si>
  <si>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</si>
  <si>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</si>
  <si>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</si>
  <si>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</si>
  <si>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</si>
  <si>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</si>
  <si>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</si>
  <si>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</si>
  <si>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</si>
  <si>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</si>
  <si>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</si>
  <si>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</si>
  <si>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</si>
  <si>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</si>
  <si>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</si>
  <si>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</si>
  <si>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</si>
  <si>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</si>
  <si>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</si>
  <si>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</si>
  <si>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</si>
  <si>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</si>
  <si>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</si>
  <si>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</si>
  <si>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</si>
  <si>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</si>
  <si>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</si>
  <si>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</si>
  <si>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</si>
  <si>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</si>
  <si>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</si>
  <si>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</si>
  <si>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</si>
  <si>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</si>
  <si>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</si>
  <si>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</si>
  <si>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</si>
  <si>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</si>
  <si>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</si>
  <si>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</si>
  <si>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</si>
  <si>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</si>
  <si>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</si>
  <si>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</si>
  <si>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</si>
  <si>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</si>
  <si>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</si>
  <si>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</si>
  <si>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</si>
  <si>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</si>
  <si>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</si>
  <si>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</si>
  <si>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</si>
  <si>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</si>
  <si>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</si>
  <si>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</si>
  <si>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</si>
  <si>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</si>
  <si>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</si>
  <si>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</si>
  <si>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</si>
  <si>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</si>
  <si>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</si>
  <si>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</si>
  <si>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</si>
  <si>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</si>
  <si>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</si>
  <si>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</si>
  <si>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</si>
  <si>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</si>
  <si>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</si>
  <si>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</si>
  <si>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</si>
  <si>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</si>
  <si>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</si>
  <si>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</si>
  <si>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</si>
  <si>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</si>
  <si>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</si>
  <si>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</si>
  <si>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</si>
  <si>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</si>
  <si>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</si>
  <si>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</si>
  <si>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</si>
  <si>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</si>
  <si>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</si>
  <si>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</si>
  <si>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</si>
  <si>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</si>
  <si>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</si>
  <si>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</si>
  <si>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</si>
  <si>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</si>
  <si>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</si>
  <si>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</si>
  <si>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</si>
  <si>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</si>
  <si>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</si>
  <si>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</si>
  <si>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</si>
  <si>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</si>
  <si>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</si>
  <si>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</si>
  <si>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</si>
  <si>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</si>
  <si>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</si>
  <si>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</si>
  <si>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</si>
  <si>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</si>
  <si>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</si>
  <si>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</si>
  <si>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</si>
  <si>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</si>
  <si>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</si>
  <si>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</si>
  <si>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</si>
  <si>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</si>
  <si>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</si>
  <si>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</si>
  <si>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</si>
  <si>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</si>
  <si>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</si>
  <si>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</si>
  <si>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</si>
  <si>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</si>
  <si>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</si>
  <si>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</si>
  <si>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</si>
  <si>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</si>
  <si>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</si>
  <si>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</si>
  <si>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</si>
  <si>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</si>
  <si>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</si>
  <si>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</si>
  <si>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</si>
  <si>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</si>
  <si>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</si>
  <si>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</si>
  <si>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</si>
  <si>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</si>
  <si>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</si>
  <si>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</si>
  <si>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</si>
  <si>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</si>
  <si>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</si>
  <si>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</si>
  <si>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</si>
  <si>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</si>
  <si>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</si>
  <si>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</si>
  <si>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</si>
  <si>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</si>
  <si>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</si>
  <si>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</si>
  <si>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</si>
  <si>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</si>
  <si>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</si>
  <si>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</si>
  <si>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</si>
  <si>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</si>
  <si>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</si>
  <si>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</si>
  <si>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</si>
  <si>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</si>
  <si>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</si>
  <si>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</si>
  <si>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</si>
  <si>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</si>
  <si>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</si>
  <si>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</si>
  <si>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</si>
  <si>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</si>
  <si>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</si>
  <si>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</si>
  <si>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</si>
  <si>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</si>
  <si>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</si>
  <si>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</si>
  <si>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</si>
  <si>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</si>
  <si>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</si>
  <si>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</si>
  <si>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</si>
  <si>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</si>
  <si>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</si>
  <si>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</si>
  <si>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</si>
  <si>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</si>
  <si>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</si>
  <si>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</si>
  <si>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</si>
  <si>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</si>
  <si>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</si>
  <si>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</si>
  <si>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</si>
  <si>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</si>
  <si>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</si>
  <si>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</si>
  <si>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</si>
  <si>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</si>
  <si>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</si>
  <si>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</si>
  <si>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</si>
  <si>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</si>
  <si>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</si>
  <si>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</si>
  <si>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</si>
  <si>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</si>
  <si>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</si>
  <si>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</si>
  <si>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</si>
  <si>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</si>
  <si>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</si>
  <si>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</si>
  <si>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</si>
  <si>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</si>
  <si>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</si>
  <si>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</si>
  <si>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</si>
  <si>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</si>
  <si>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</si>
  <si>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</si>
  <si>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</si>
  <si>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</si>
  <si>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</si>
  <si>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</si>
  <si>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</si>
  <si>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</si>
  <si>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</si>
  <si>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</si>
  <si>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</si>
  <si>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</si>
  <si>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</si>
  <si>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</si>
  <si>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</si>
  <si>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</si>
  <si>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</si>
  <si>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</si>
  <si>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</si>
  <si>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</si>
  <si>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</si>
  <si>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</si>
  <si>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</si>
  <si>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</si>
  <si>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</si>
  <si>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</si>
  <si>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</si>
  <si>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</si>
  <si>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</si>
  <si>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</si>
  <si>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</si>
  <si>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</si>
  <si>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</si>
  <si>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</si>
  <si>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</si>
  <si>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</si>
  <si>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</si>
  <si>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</si>
  <si>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</si>
  <si>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</si>
  <si>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</si>
  <si>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</si>
  <si>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</si>
  <si>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</si>
  <si>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</si>
  <si>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</si>
  <si>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</si>
  <si>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</si>
  <si>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PCM-20251205-00000023</t>
  </si>
  <si>
    <t xml:space="preserve">ETA 45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</si>
</sst>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333.05462233796425</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45996.00304826389</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45996.00304826389</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45996.00304826389</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45996.00304826389</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45996.00304826389</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45996.00304826389</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45996.00304826389</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45996.00304826389</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45996.00304826389</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45996.00304826389</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45996.00304826389</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45996.00304826389</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45996.00304826389</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45996.00304826389</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45996.00304826389</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45996.00304826389</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45996.00304826389</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45996.00304826389</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45996.00304826389</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45996.00304826389</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45996.00304826389</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45996.00304826389</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45996.00304826389</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45996.00304826389</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45996.00304826389</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45996.00304826389</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45996.00304826389</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45996.00304826389</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45996.00304826389</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45996.00304826389</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45996.00304826389</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45996.00304826389</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45996.00304826389</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45996.00304826389</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45996.00304826389</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45996.00304826389</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45996.00304826389</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45996.00304826389</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45996.00304826389</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45996.00304826389</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45996.00304826389</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45996.00304826389</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45996.00304826389</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45996.00304826389</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45996.00304826389</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45996.00304826389</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45996.00304826389</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45996.00304826389</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45996.00304826389</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45996.00304826389</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45996.00304826389</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45996.00304826389</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45996.00304826389</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45996.00304826389</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45996.00304826389</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45996.00304826389</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45996.00304826389</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45996.00304826389</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45996.00304826389</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45996.00304826389</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45996.00304826389</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45996.00304826389</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45996.00304826389</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45996.00304826389</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45996.00304826389</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45996.00304826389</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45996.00304826389</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45996.00304826389</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45996.00304826389</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45996.00304826389</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45996.00304826389</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45996.00304826389</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45996.00304826389</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45996.00304826389</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45996.00304826389</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45996.00304826389</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45996.00304826389</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45996.00304826389</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45996.00304826389</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45996.00304826389</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45996.00304826389</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45996.00304826389</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45996.00304826389</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45996.00304826389</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45996.00304826389</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45996.00304826389</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45996.00304826389</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45996.00304826389</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45996.00304826389</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45996.00304826389</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45996.00304826389</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45996.00304826389</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45996.00304826389</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45996.00304826389</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45996.00304826389</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45996.00304826389</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45996.00304826389</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45996.00304826389</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45996.00304826389</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45996.00304826389</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45996.00304826389</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45996.00304826389</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45996.00304826389</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45996.00304826389</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45996.00304826389</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45996.00304826389</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45996.00304826389</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45996.00304826389</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45996.00304826389</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45996.00304826389</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45996.00304826389</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45996.00304826389</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45996.00304826389</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45996.00304826389</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45996.00304826389</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45996.00304826389</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45996.00304826389</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45996.00304826389</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45996.00304826389</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45996.00304826389</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45996.00304826389</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45996.00304826389</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45996.00304826389</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45996.00304826389</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45996.00304826389</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45996.00304826389</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45996.00304826389</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45996.00304826389</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45996.00304826389</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45996.00304826389</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45996.00304826389</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45996.00304826389</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45996.00304826389</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45996.00304826389</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45996.00304826389</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45996.00304826389</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45996.00304826389</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45996.00304826389</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45996.00304826389</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45996.00304826389</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45996.00304826389</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45996.00304826389</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45996.00304826389</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45996.00304826389</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45996.00304826389</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45996.00304826389</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45996.00304826389</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45996.00304826389</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45996.00304826389</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45996.00304826389</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45996.00304826389</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45996.00304826389</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45996.00304826389</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45996.00304826389</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45996.00304826389</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45996.00304826389</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45996.00304826389</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45996.00304826389</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45996.00304826389</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45996.00304826389</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45996.00304826389</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45996.00304826389</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45996.00304826389</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45996.00304826389</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45996.00304826389</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45996.00304826389</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45996.00304826389</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45996.00304826389</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45996.00304826389</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45996.00304826389</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45996.00304826389</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45996.00304826389</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45996.00304826389</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45996.00304826389</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45996.00304826389</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45996.00304826389</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45996.00304826389</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45996.00304826389</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45996.00304826389</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45996.00304826389</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45996.00304826389</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45996.00304826389</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45996.00304826389</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45996.00304826389</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45996.00304826389</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45996.00304826389</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45996.00304826389</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45996.00304826389</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45996.00304826389</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45996.00304826389</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45996.00304826389</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45996.00304826389</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45996.00304826389</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45996.00304826389</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45996.00304826389</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45996.00304826389</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9437A196-79A7-4DB7-BDCD-0CCE7E91FB24}"/>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171.00321030092891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11.615629282408918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45996.00304826389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45996.00304826389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45996.00304826389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45996.00304826389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45996.00304826389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45996.00304826389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45996.00304826389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45996.00304826389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45996.00304826389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45996.00304826389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45996.00304826389</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45996.00304826389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45996.00304826389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45996.00304826389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45996.00304826389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45996.00304826389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45996.00304826389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45996.00304826389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45996.00304826389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45996.00304826389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45996.00304826389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45996.00304826389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45996.00304826389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45996.00304826389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45996.00304826389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45996.00304826389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45996.00304826389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45996.00304826389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45996.00304826389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45996.00304826389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45996.00304826389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45996.00304826389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45996.00304826389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45996.00304826389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45996.00304826389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45996.00304826389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45996.00304826389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45996.00304826389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45996.00304826389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45996.00304826389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45996.00304826389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45996.00304826389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45996.00304826389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45996.00304826389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45996.00304826389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45996.00304826389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45996.00304826389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45996.00304826389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45996.00304826389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45996.00304826389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45996.00304826389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45996.00304826389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45996.00304826389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45996.00304826389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45996.00304826389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45996.00304826389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45996.00304826389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45996.00304826389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45996.00304826389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45996.00304826389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45996.00304826389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45996.00304826389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45996.00304826389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45996.00304826389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45996.00304826389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45996.00304826389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45996.00304826389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45996.00304826389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45996.00304826389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45996.00304826389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45996.00304826389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45996.00304826389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45996.00304826389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45996.00304826389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45996.00304826389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45996.00304826389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45996.00304826389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45996.00304826389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45996.00304826389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45996.00304826389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45996.00304826389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45996.00304826389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45996.00304826389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45996.00304826389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45996.00304826389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45996.00304826389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45996.00304826389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45996.00304826389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45996.00304826389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45996.00304826389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45996.00304826389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45996.00304826389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45996.00304826389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45996.00304826389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45996.00304826389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45996.00304826389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45996.00304826389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45996.00304826389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45996.00304826389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45996.00304826389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45996.00304826389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45996.00304826389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45996.00304826389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45996.00304826389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45996.00304826389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45996.00304826389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45996.00304826389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45996.00304826389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45996.00304826389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45996.00304826389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45996.00304826389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45996.00304826389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45996.00304826389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45996.00304826389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45996.00304826389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45996.00304826389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45996.00304826389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45996.00304826389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45996.00304826389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45996.00304826389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45996.00304826389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45996.00304826389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45996.00304826389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45996.00304826389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45996.00304826389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45996.00304826389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45996.00304826389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45996.00304826389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45996.00304826389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45996.00304826389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45996.00304826389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45996.00304826389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45996.00304826389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45996.00304826389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45996.00304826389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45996.00304826389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45996.00304826389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45996.00304826389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45996.00304826389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45996.00304826389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45996.00304826389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45996.00304826389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45996.00304826389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45996.00304826389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45996.00304826389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45996.00304826389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45996.00304826389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45996.00304826389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45996.00304826389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45996.00304826389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45996.00304826389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45996.00304826389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45996.00304826389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45996.00304826389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45996.00304826389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45996.00304826389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45996.00304826389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45996.00304826389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45996.00304826389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45996.00304826389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45996.00304826389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45996.00304826389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45996.00304826389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45996.00304826389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45996.00304826389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45996.00304826389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45996.00304826389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45996.00304826389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45996.00304826389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45996.00304826389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45996.00304826389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45996.00304826389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45996.00304826389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45996.00304826389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45996.00304826389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45996.00304826389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45996.00304826389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45996.00304826389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45996.00304826389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45996.00304826389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45996.00304826389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45996.00304826389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45996.00304826389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45996.00304826389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45996.00304826389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45996.00304826389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45996.00304826389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45996.00304826389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45996.00304826389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45996.00304826389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45996.00304826389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45996.00304826389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45996.00304826389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45996.00304826389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45996.00304826389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45996.00304826389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45996.00304826389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45996.00304826389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45996.00304826389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45996.00304826389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45996.00304826389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45996.00304826389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45996.00304826389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45996.00304826389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45996.00304826389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45996.00304826389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45996.00304826389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45996.00304826389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45996.00304826389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45996.00304826389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45996.00304826389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45996.00304826389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45996.00304826389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45996.00304826389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45996.00304826389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45996.00304826389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45996.00304826389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45996.00304826389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45996.00304826389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45996.00304826389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45996.00304826389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45996.00304826389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45996.00304826389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45996.00304826389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45996.00304826389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45996.00304826389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45996.00304826389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45996.00304826389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45996.00304826389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45996.00304826389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45996.00304826389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45996.00304826389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45996.00304826389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45996.00304826389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45996.00304826389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45996.00304826389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45996.00304826389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45996.00304826389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45996.00304826389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45996.00304826389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45996.00304826389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45996.00304826389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45996.00304826389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45996.00304826389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45996.00304826389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45996.00304826389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45996.00304826389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45996.00304826389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45996.00304826389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45996.00304826389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45996.00304826389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45996.00304826389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45996.00304826389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45996.00304826389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45996.00304826389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45996.00304826389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45996.00304826389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45996.00304826389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45996.00304826389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45996.00304826389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45996.00304826389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45996.00304826389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45996.00304826389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45996.00304826389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45996.00304826389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45996.00304826389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45996.00304826389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45996.00304826389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45996.00304826389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45996.00304826389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45996.00304826389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45996.00304826389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45996.00304826389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45996.00304826389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45996.00304826389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45996.00304826389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45996.00304826389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45996.00304826389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45996.00304826389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45996.00304826389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45996.00304826389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45996.00304826389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45996.00304826389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45996.00304826389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45996.00304826389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45996.00304826389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45996.00304826389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45996.00304826389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45996.00304826389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45996.00304826389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45996.00304826389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45996.00304826389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45996.00304826389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45996.00304826389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45996.00304826389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45996.00304826389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45996.00304826389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45996.00304826389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45996.00304826389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45996.00304826389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45996.00304826389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45996.00304826389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45996.00304826389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45996.00304826389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45996.00304826389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45996.00304826389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45996.00304826389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45996.00304826389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45996.00304826389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45996.00304826389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45996.00304826389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45996.00304826389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45996.00304826389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45996.00304826389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45996.00304826389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45996.00304826389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45996.00304826389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45996.00304826389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45996.00304826389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45996.00304826389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45996.00304826389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45996.00304826389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45996.00304826389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45996.00304826389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45996.00304826389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45996.00304826389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45996.00304826389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45996.00304826389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45996.00304826389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45996.00304826389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45996.00304826389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45996.00304826389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45996.00304826389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45996.00304826389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45996.00304826389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45996.00304826389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45996.00304826389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45996.00304826389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45996.00304826389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45996.00304826389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45996.00304826389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45996.00304826389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45996.00304826389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45996.00304826389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45996.00304826389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45996.00304826389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45996.00304826389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45996.00304826389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45996.00304826389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45996.00304826389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45996.00304826389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45996.00304826389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45996.00304826389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45996.00304826389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45996.00304826389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45996.00304826389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45996.00304826389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45996.00304826389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45996.00304826389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45996.00304826389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45996.00304826389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45996.00304826389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45996.00304826389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45996.00304826389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45996.00304826389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45996.00304826389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45996.00304826389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45996.00304826389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45996.00304826389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45996.00304826389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45996.00304826389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45996.00304826389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45996.00304826389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45996.00304826389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45996.00304826389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45996.00304826389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45996.00304826389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45996.00304826389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45996.00304826389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45996.00304826389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45996.00304826389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45996.00304826389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45996.00304826389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45996.00304826389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45996.00304826389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45996.00304826389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45996.00304826389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45996.00304826389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45996.00304826389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45996.00304826389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45996.00304826389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45996.00304826389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45996.00304826389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45996.00304826389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45996.00304826389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45996.00304826389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45996.00304826389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45996.00304826389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45996.00304826389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45996.00304826389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45996.00304826389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45996.00304826389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45996.00304826389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45996.00304826389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45996.00304826389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45996.00304826389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45996.00304826389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45996.00304826389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45996.00304826389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45996.00304826389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45996.00304826389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45996.00304826389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45996.00304826389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45996.00304826389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45996.00304826389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45996.00304826389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45996.00304826389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45996.00304826389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45996.00304826389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45996.00304826389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45996.00304826389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45996.00304826389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45996.00304826389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45996.00304826389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45996.00304826389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45996.00304826389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45996.00304826389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45996.00304826389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45996.00304826389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45996.00304826389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45996.00304826389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45996.00304826389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45996.00304826389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45996.00304826389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45996.00304826389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45996.00304826389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45996.00304826389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45996.00304826389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45996.00304826389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45996.00304826389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45996.00304826389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45996.00304826389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45996.00304826389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45996.00304826389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45996.00304826389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45996.00304826389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45996.00304826389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45996.00304826389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45996.00304826389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45996.00304826389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45996.00304826389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45996.00304826389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45996.00304826389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45996.00304826389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45996.00304826389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45996.00304826389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45996.00304826389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45996.00304826389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45996.00304826389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45996.00304826389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45996.00304826389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45996.00304826389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45996.00304826389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45996.00304826389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45996.00304826389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45996.00304826389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45996.00304826389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45996.00304826389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45996.00304826389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45996.00304826389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45996.00304826389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45996.00304826389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45996.00304826389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45996.00304826389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45996.00304826389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45996.00304826389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45996.00304826389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45996.00304826389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45996.00304826389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45996.00304826389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45996.00304826389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45996.00304826389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45996.00304826389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45996.00304826389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45996.00304826389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45996.00304826389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45996.00304826389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45996.00304826389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45996.00304826389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45996.00304826389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45996.00304826389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45996.00304826389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45996.00304826389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45996.00304826389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45996.00304826389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45996.00304826389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45996.00304826389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45996.00304826389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45996.00304826389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45996.00304826389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45996.00304826389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45996.00304826389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45996.00304826389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45996.00304826389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45996.00304826389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45996.00304826389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45996.00304826389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45996.00304826389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45996.00304826389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45996.00304826389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45996.00304826389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45996.00304826389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45996.00304826389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45996.00304826389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45996.00304826389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45996.00304826389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45996.00304826389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45996.00304826389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45996.00304826389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45996.00304826389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45996.00304826389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45996.00304826389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45996.00304826389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45996.00304826389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45996.00304826389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45996.00304826389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45996.00304826389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45996.00304826389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45996.00304826389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45996.00304826389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45996.00304826389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45996.00304826389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45996.00304826389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45996.00304826389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45996.00304826389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45996.00304826389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45996.00304826389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45996.00304826389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45996.00304826389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45996.00304826389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45996.00304826389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45996.00304826389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45996.00304826389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45996.00304826389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45996.00304826389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45996.00304826389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45996.00304826389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45996.00304826389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45996.00304826389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45996.00304826389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45996.00304826389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45996.00304826389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45996.00304826389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45996.00304826389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45996.00304826389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45996.00304826389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45996.00304826389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45996.00304826389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45996.00304826389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45996.00304826389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45996.00304826389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45996.00304826389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45996.00304826389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45996.00304826389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45996.00304826389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45996.00304826389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45996.00304826389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45996.00304826389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45996.00304826389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45996.00304826389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45996.00304826389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45996.00304826389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45996.00304826389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45996.00304826389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45996.00304826389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45996.00304826389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45996.00304826389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45996.00304826389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45996.00304826389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45996.00304826389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45996.00304826389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45996.00304826389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45996.00304826389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45996.00304826389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45996.00304826389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45996.00304826389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45996.00304826389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45996.00304826389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45996.00304826389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45996.00304826389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45996.00304826389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45996.00304826389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45996.00304826389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45996.00304826389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45996.00304826389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45996.00304826389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45996.00304826389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45996.00304826389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45996.00304826389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45996.00304826389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45996.00304826389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45996.00304826389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45996.00304826389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45996.00304826389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45996.00304826389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45996.00304826389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45996.00304826389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45996.00304826389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45996.00304826389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45996.00304826389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45996.00304826389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45996.00304826389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45996.00304826389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45996.00304826389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45996.00304826389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45996.00304826389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45996.00304826389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45996.00304826389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45996.00304826389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45996.00304826389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45996.00304826389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45996.00304826389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45996.00304826389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45996.00304826389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45996.00304826389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45996.00304826389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45996.00304826389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45996.00304826389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45996.00304826389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45996.00304826389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45996.00304826389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45996.00304826389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45996.00304826389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45996.00304826389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45996.00304826389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45996.00304826389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45996.00304826389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45996.00304826389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45996.00304826389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45996.00304826389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45996.00304826389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45996.00304826389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45996.00304826389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45996.00304826389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45996.00304826389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45996.00304826389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45996.00304826389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45996.00304826389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45996.00304826389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45996.00304826389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45996.00304826389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45996.00304826389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45996.00304826389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45996.00304826389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45996.00304826389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45996.00304826389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45996.00304826389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45996.00304826389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45996.00304826389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45996.00304826389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45996.00304826389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45996.00304826389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45996.00304826389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45996.00304826389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45996.00304826389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45996.00304826389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45996.00304826389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45996.00304826389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45996.00304826389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45996.00304826389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45996.00304826389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45996.00304826389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45996.00304826389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45996.00304826389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45996.00304826389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45996.00304826389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45996.00304826389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45996.00304826389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45996.00304826389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45996.00304826389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45996.00304826389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45996.00304826389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45996.00304826389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45996.00304826389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45996.00304826389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45996.00304826389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45996.00304826389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45996.00304826389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45996.00304826389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45996.00304826389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45996.00304826389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45996.00304826389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45996.00304826389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45996.00304826389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45996.00304826389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45996.00304826389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45996.00304826389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45996.00304826389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45996.00304826389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45996.00304826389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45996.00304826389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45996.00304826389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45996.00304826389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45996.00304826389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45996.00304826389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45996.00304826389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45996.00304826389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45996.00304826389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45996.00304826389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45996.00304826389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45996.00304826389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45996.00304826389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45996.00304826389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45996.00304826389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45996.00304826389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45996.00304826389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45996.00304826389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45996.00304826389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45996.00304826389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45996.00304826389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45996.00304826389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45996.00304826389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45996.00304826389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45996.00304826389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45996.00304826389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45996.00304826389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45996.00304826389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45996.00304826389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45996.00304826389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45996.00304826389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45996.00304826389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45996.00304826389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45996.00304826389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45996.00304826389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45996.00304826389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45996.00304826389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45996.00304826389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45996.00304826389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45996.00304826389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45996.00304826389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45996.00304826389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45996.00304826389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45996.00304826389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45996.00304826389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45996.00304826389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45996.00304826389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45996.00304826389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45996.00304826389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45996.00304826389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45996.00304826389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45996.00304826389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45996.00304826389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45996.00304826389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45996.00304826389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45996.00304826389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45996.00304826389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45996.00304826389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45996.00304826389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45996.00304826389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45996.00304826389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45996.00304826389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45996.00304826389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45996.00304826389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45996.00304826389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45996.00304826389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45996.00304826389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45996.00304826389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45996.00304826389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45996.00304826389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45996.00304826389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45996.00304826389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45996.00304826389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45996.00304826389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45996.00304826389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45996.00304826389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45996.00304826389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45996.00304826389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45996.00304826389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45996.00304826389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45996.00304826389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45996.00304826389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45996.00304826389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45996.00304826389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45996.00304826389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45996.00304826389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45996.00304826389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45996.00304826389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45996.00304826389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45996.00304826389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45996.00304826389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45996.00304826389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45996.00304826389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45996.00304826389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45996.00304826389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45996.00304826389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45996.00304826389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45996.00304826389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45996.00304826389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45996.00304826389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45996.00304826389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45996.00304826389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45996.00304826389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45996.00304826389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45996.00304826389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45996.00304826389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45996.00304826389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45996.00304826389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45996.00304826389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45996.00304826389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45996.00304826389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45996.00304826389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45996.00304826389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45996.00304826389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45996.00304826389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45996.00304826389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45996.00304826389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45996.00304826389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45996.00304826389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45996.00304826389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45996.00304826389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45996.00304826389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45996.00304826389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45996.00304826389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45996.00304826389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45996.00304826389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45996.00304826389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45996.00304826389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45996.00304826389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45996.00304826389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45996.00304826389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45996.00304826389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45996.00304826389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45996.00304826389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45996.00304826389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45996.00304826389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45996.00304826389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45996.00304826389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45996.00304826389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45996.00304826389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45996.00304826389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45996.00304826389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45996.00304826389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45996.00304826389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45996.00304826389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45996.00304826389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45996.00304826389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45996.00304826389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45996.00304826389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45996.00304826389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45996.00304826389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45996.00304826389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45996.00304826389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45996.00304826389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45996.00304826389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45996.00304826389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45996.00304826389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45996.00304826389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45996.00304826389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45996.00304826389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45996.00304826389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45996.00304826389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45996.00304826389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45996.00304826389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45996.00304826389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45996.00304826389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45996.00304826389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45996.00304826389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45996.00304826389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45996.00304826389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45996.00304826389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45996.00304826389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45996.00304826389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45996.00304826389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45996.00304826389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45996.00304826389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45996.00304826389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45996.00304826389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45996.00304826389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45996.00304826389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45996.00304826389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45996.00304826389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45996.00304826389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45996.00304826389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45996.00304826389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45996.00304826389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45996.00304826389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45996.00304826389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45996.00304826389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45996.00304826389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45996.00304826389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45996.00304826389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45996.00304826389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45996.00304826389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45996.00304826389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45996.00304826389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45996.00304826389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45996.00304826389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45996.00304826389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45996.00304826389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45996.00304826389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45996.00304826389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45996.00304826389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45996.00304826389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45996.00304826389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45996.00304826389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45996.00304826389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45996.00304826389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45996.00304826389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45996.00304826389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45996.00304826389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45996.00304826389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45996.00304826389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45996.00304826389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45996.00304826389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45996.00304826389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45996.00304826389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45996.00304826389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45996.00304826389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45996.00304826389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45996.00304826389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45996.00304826389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45996.00304826389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45996.00304826389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45996.00304826389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45996.00304826389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45996.00304826389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45996.00304826389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45996.00304826389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45996.00304826389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45996.00304826389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45996.00304826389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45996.00304826389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45996.00304826389</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292.52233067129418</v>
      </c>
      <c r="H2" s="92">
        <v>45703.474768518521</v>
      </c>
      <c r="I2" s="92" t="str">
        <f>IFERROR(VLOOKUP(D2,DB!A:F,6,0),"")</f>
        <v>SCECO</v>
      </c>
      <c r="J2" s="92" t="str">
        <f>IFERROR(VLOOKUP(D2,DB!A:G,7,0),"")</f>
        <v>Dead</v>
      </c>
      <c r="K2" s="94" t="s">
        <v>39193</v>
      </c>
      <c r="L2" s="88" t="str">
        <f>IFERROR(VLOOKUP(D2,DB!A:I,9,0),"")</f>
        <v>Latis</v>
      </c>
    </row>
    <row r="3" spans="1:16" ht="15" customHeight="1">
      <c r="A3" s="110"/>
      <c r="B3" s="110" t="str">
        <f>IFERROR(VLOOKUP(D3,DB!A:K,11,0),"")</f>
        <v/>
      </c>
      <c r="C3" s="90"/>
      <c r="D3" s="88"/>
      <c r="E3" s="91"/>
      <c r="F3" s="92"/>
      <c r="G3" s="93">
        <f t="shared" ref="G3:G17" ca="1" si="0">IFERROR(NOW()-F3,"")</f>
        <v>45996.00304826389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45996.00304826389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45996.00304826389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45996.00304826389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45996.00304826389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45996.00304826389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45996.00304826389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45996.00304826389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45996.00304826389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45996.00304826389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45996.00304826389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45996.00304826389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45996.00304826389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45996.00304826389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45996.00304826389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45996.00304826389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45996.00304826389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45996.00304826389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45996.00304826389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45996.00304826389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45996.00304826389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45996.00304826389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45996.00304826389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45996.00304826389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45996.00304826389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45996.00304826389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45996.00304826389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45996.00304826389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45996.00304826389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45996.00304826389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45996.00304826389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45996.00304826389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45996.00304826389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45996.00304826389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45996.00304826389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45996.00304826389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45996.00304826389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45996.00304826389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45996.00304826389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45996.00304826389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45996.00304826389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45996.00304826389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45996.00304826389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45996.00304826389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45996.00304826389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45996.00304826389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45996.00304826389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45996.00304826389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45996.00304826389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45996.00304826389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45996.00304826389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45996.00304826389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45996.00304826389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45996.00304826389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45996.00304826389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45996.00304826389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45996.00304826389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45996.00304826389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45996.00304826389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45996.00304826389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45996.00304826389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45996.00304826389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45996.00304826389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45996.00304826389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45996.00304826389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45996.00304826389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45996.00304826389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45996.00304826389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45996.00304826389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45996.00304826389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45996.00304826389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45996.00304826389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45996.00304826389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45996.00304826389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45996.00304826389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45996.00304826389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45996.00304826389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45996.00304826389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45996.00304826389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45996.00304826389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45996.00304826389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45996.00304826389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45996.00304826389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45996.00304826389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45996.00304826389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45996.00304826389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45996.00304826389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45996.00304826389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45996.00304826389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45996.00304826389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45996.00304826389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45996.00304826389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45996.00304826389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45996.00304826389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45996.00304826389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45996.00304826389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45996.00304826389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45996.00304826389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45996.00304826389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45996.00304826389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45996.00304826389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45996.00304826389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45996.00304826389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45996.00304826389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45996.00304826389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45996.00304826389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45996.00304826389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45996.00304826389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45996.00304826389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45996.00304826389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45996.00304826389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45996.00304826389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45996.00304826389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45996.00304826389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45996.00304826389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45996.00304826389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45996.00304826389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45996.00304826389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45996.00304826389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45996.00304826389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45996.00304826389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45996.00304826389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45996.00304826389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45996.00304826389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45996.00304826389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45996.00304826389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45996.00304826389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45996.00304826389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45996.00304826389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45996.00304826389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45996.00304826389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45996.00304826389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45996.00304826389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45996.00304826389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45996.00304826389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45996.00304826389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45996.00304826389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45996.00304826389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45996.00304826389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45996.00304826389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45996.00304826389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45996.00304826389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45996.00304826389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45996.00304826389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45996.00304826389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45996.00304826389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45996.00304826389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45996.00304826389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45996.00304826389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45996.00304826389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45996.00304826389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45996.00304826389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45996.00304826389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45996.00304826389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45996.00304826389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45996.00304826389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45996.00304826389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45996.00304826389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45996.00304826389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45996.00304826389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45996.00304826389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45996.00304826389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45996.00304826389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45996.00304826389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45996.00304826389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45996.00304826389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45996.00304826389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45996.00304826389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45996.00304826389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45996.00304826389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45996.00304826389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45996.00304826389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45996.00304826389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45996.00304826389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45996.00304826389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45996.00304826389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45996.00304826389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45996.00304826389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45996.00304826389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45996.00304826389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45996.00304826389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45996.00304826389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45996.00304826389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45996.00304826389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45996.00304826389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45996.00304826389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45996.00304826389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45996.00304826389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45996.00304826389</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G3" sqref="G3"/>
    </sheetView>
  </sheetViews>
  <sheetFormatPr defaultColWidth="11.19921875" defaultRowHeight="15"/>
  <cols>
    <col min="1" max="1" width="19.296875" style="131" customWidth="1"/>
    <col min="2" max="2" width="5" style="131" customWidth="1"/>
    <col min="3" max="3" width="5.5" style="131" customWidth="1"/>
    <col min="4" max="4" width="8.5976562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39194</v>
      </c>
      <c r="B2" s="37" t="str">
        <f>IFERROR(VLOOKUP(D2,DB!A:K,11,0),"")</f>
        <v>R5</v>
      </c>
      <c r="C2" s="37">
        <v>3</v>
      </c>
      <c r="D2" s="103" t="s">
        <v>36085</v>
      </c>
      <c r="E2" s="37" t="s">
        <v>39106</v>
      </c>
      <c r="F2" s="38">
        <v>45891.832060185188</v>
      </c>
      <c r="G2" s="105">
        <f ca="1">IFERROR(NOW()-F2,"")</f>
        <v>104.17098807870207</v>
      </c>
      <c r="H2" s="38">
        <v>45891.790393518517</v>
      </c>
      <c r="I2" s="37" t="str">
        <f>IFERROR(VLOOKUP(D2,DB!A:F,6,0),"")</f>
        <v>Generator-SG</v>
      </c>
      <c r="J2" s="37" t="str">
        <f>IFERROR(VLOOKUP(D2,DB!A:G,7,0),"")</f>
        <v>Vandalized</v>
      </c>
      <c r="K2" s="37" t="s">
        <v>39195</v>
      </c>
      <c r="L2" s="37" t="str">
        <f>IFERROR(VLOOKUP(D2,DB!A:I,9,0),"")</f>
        <v>Latis</v>
      </c>
      <c r="M2" s="102"/>
    </row>
    <row r="3" spans="1:13" s="39" customFormat="1" ht="30.75">
      <c r="A3" s="37" t="s">
        <v>39196</v>
      </c>
      <c r="B3" s="37" t="str">
        <f>IFERROR(VLOOKUP(D3,DB!A:K,11,0),"")</f>
        <v>R5</v>
      </c>
      <c r="C3" s="37">
        <v>1</v>
      </c>
      <c r="D3" s="37" t="s">
        <v>33407</v>
      </c>
      <c r="E3" s="37" t="s">
        <v>39185</v>
      </c>
      <c r="F3" s="38">
        <v>45926.188877314817</v>
      </c>
      <c r="G3" s="105">
        <f t="shared" ref="G3" ca="1" si="0">IFERROR(NOW()-F3,"")</f>
        <v>69.814170949073741</v>
      </c>
      <c r="H3" s="38">
        <v>45926.158159722225</v>
      </c>
      <c r="I3" s="37" t="str">
        <f>IFERROR(VLOOKUP(D3,DB!A:F,6,0),"")</f>
        <v>SCECO</v>
      </c>
      <c r="J3" s="37" t="str">
        <f>IFERROR(VLOOKUP(D3,DB!A:G,7,0),"")</f>
        <v>Good</v>
      </c>
      <c r="K3" s="37" t="s">
        <v>39197</v>
      </c>
      <c r="L3" s="37" t="str">
        <f>IFERROR(VLOOKUP(D3,DB!A:I,9,0),"")</f>
        <v>Latis</v>
      </c>
      <c r="M3" s="102"/>
    </row>
    <row r="4" spans="1:13" s="39" customFormat="1" ht="39.75" customHeight="1">
      <c r="A4" s="106" t="s">
        <v>39198</v>
      </c>
      <c r="B4" s="106" t="str">
        <f>IFERROR(VLOOKUP(D4,DB!A:K,11,0),"")</f>
        <v>R5</v>
      </c>
      <c r="C4" s="106">
        <v>1</v>
      </c>
      <c r="D4" s="106" t="s">
        <v>34832</v>
      </c>
      <c r="E4" s="106" t="s">
        <v>39185</v>
      </c>
      <c r="F4" s="107">
        <v>45948.661111111112</v>
      </c>
      <c r="G4" s="108">
        <f t="shared" ref="G4" ca="1" si="1">IFERROR(NOW()-F4,"")</f>
        <v>47.341937152777973</v>
      </c>
      <c r="H4" s="107">
        <v>45948.661111111112</v>
      </c>
      <c r="I4" s="106" t="str">
        <f>IFERROR(VLOOKUP(D4,DB!A:F,6,0),"")</f>
        <v>SCECO</v>
      </c>
      <c r="J4" s="106" t="str">
        <f>IFERROR(VLOOKUP(D4,DB!A:G,7,0),"")</f>
        <v>Dead</v>
      </c>
      <c r="K4" s="106" t="s">
        <v>39199</v>
      </c>
      <c r="L4" s="106" t="str">
        <f>IFERROR(VLOOKUP(D4,DB!A:I,9,0),"")</f>
        <v>Latis</v>
      </c>
    </row>
    <row r="5" spans="1:13" s="39" customFormat="1" ht="30.75">
      <c r="A5" s="106" t="s">
        <v>39200</v>
      </c>
      <c r="B5" s="106" t="str">
        <f>IFERROR(VLOOKUP(D5,DB!A:K,11,0),"")</f>
        <v>R5</v>
      </c>
      <c r="C5" s="106">
        <v>1</v>
      </c>
      <c r="D5" s="106" t="s">
        <v>36592</v>
      </c>
      <c r="E5" s="106" t="s">
        <v>39106</v>
      </c>
      <c r="F5" s="107">
        <v>45981.373298611114</v>
      </c>
      <c r="G5" s="108">
        <f ca="1">IFERROR(NOW()-F5,"")</f>
        <v>14.629749652776809</v>
      </c>
      <c r="H5" s="135">
        <v>45981.360798611109</v>
      </c>
      <c r="I5" s="106" t="str">
        <f>IFERROR(VLOOKUP(D5,DB!A:F,6,0),"")</f>
        <v>SCECO</v>
      </c>
      <c r="J5" s="106" t="str">
        <f>IFERROR(VLOOKUP(D5,DB!A:G,7,0),"")</f>
        <v>Dead</v>
      </c>
      <c r="K5" s="106" t="s">
        <v>39201</v>
      </c>
      <c r="L5" s="106" t="str">
        <f>IFERROR(VLOOKUP(D5,DB!A:I,9,0),"")</f>
        <v>Latis</v>
      </c>
    </row>
    <row r="6" spans="1:13">
      <c r="A6" s="37"/>
      <c r="B6" s="37" t="str">
        <f>IFERROR(VLOOKUP(D6,DB!A:K,11,0),"")</f>
        <v/>
      </c>
      <c r="C6" s="37"/>
      <c r="D6" s="37"/>
      <c r="E6" s="37"/>
      <c r="F6" s="38"/>
      <c r="G6" s="134">
        <f t="shared" ref="G6:G29" ca="1" si="2">IFERROR(NOW()-F6,"")</f>
        <v>45996.00304826389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45996.00304826389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45996.00304826389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45996.00304826389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45996.00304826389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45996.00304826389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45996.00304826389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45996.00304826389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45996.00304826389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45996.00304826389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45996.00304826389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45996.00304826389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45996.00304826389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45996.00304826389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45996.00304826389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45996.00304826389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45996.00304826389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45996.00304826389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45996.00304826389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45996.00304826389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45996.00304826389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45996.00304826389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2"/>
        <v>45996.00304826389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2"/>
        <v>45996.00304826389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ref="G30:G61" ca="1" si="3">IFERROR(NOW()-F30,"")</f>
        <v>45996.00304826389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45996.00304826389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45996.00304826389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45996.00304826389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45996.00304826389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45996.00304826389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45996.00304826389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45996.00304826389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45996.00304826389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45996.00304826389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45996.00304826389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45996.00304826389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45996.00304826389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45996.00304826389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45996.00304826389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45996.00304826389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45996.00304826389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45996.00304826389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45996.00304826389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45996.00304826389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45996.00304826389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45996.00304826389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45996.00304826389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45996.00304826389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45996.00304826389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45996.00304826389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45996.00304826389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4">
        <f t="shared" ca="1" si="3"/>
        <v>45996.00304826389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4">
        <f t="shared" ca="1" si="3"/>
        <v>45996.00304826389</v>
      </c>
      <c r="H58" s="38"/>
      <c r="I58" s="37" t="str">
        <f>IFERROR(VLOOKUP(D58,DB!A:F,6,0),"")</f>
        <v/>
      </c>
      <c r="J58" s="37" t="str">
        <f>IFERROR(VLOOKUP(D58,DB!A:G,7,0),"")</f>
        <v/>
      </c>
      <c r="K58" s="37"/>
      <c r="L58" s="37" t="str">
        <f>IFERROR(VLOOKUP(D58,DB!A:I,9,0),"")</f>
        <v/>
      </c>
    </row>
    <row r="59" spans="1:12">
      <c r="A59" s="149"/>
      <c r="B59" s="149" t="str">
        <f>IFERROR(VLOOKUP(D59,DB!A:K,11,0),"")</f>
        <v/>
      </c>
      <c r="C59" s="149"/>
      <c r="D59" s="149"/>
      <c r="E59" s="149"/>
      <c r="F59" s="150"/>
      <c r="G59" s="151">
        <f t="shared" ca="1" si="3"/>
        <v>45996.00304826389</v>
      </c>
      <c r="H59" s="150"/>
      <c r="I59" s="149" t="str">
        <f>IFERROR(VLOOKUP(D59,DB!A:F,6,0),"")</f>
        <v/>
      </c>
      <c r="J59" s="149" t="str">
        <f>IFERROR(VLOOKUP(D59,DB!A:G,7,0),"")</f>
        <v/>
      </c>
      <c r="K59" s="149"/>
      <c r="L59" s="149" t="str">
        <f>IFERROR(VLOOKUP(D59,DB!A:I,9,0),"")</f>
        <v/>
      </c>
    </row>
  </sheetData>
  <dataValidations count="2">
    <dataValidation allowBlank="1" showInputMessage="1" showErrorMessage="1" sqref="E1" xr:uid="{920C6338-E771-4DAE-8C89-92A9093EA4DE}"/>
    <dataValidation type="list" allowBlank="1" showInputMessage="1" showErrorMessage="1" sqref="E2:E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t="s">
        <v>39202</v>
      </c>
      <c r="B2" s="118" t="str">
        <f>IFERROR(VLOOKUP(D2,DB!A:K,11,0),"")</f>
        <v>R6</v>
      </c>
      <c r="C2" s="119">
        <v>1</v>
      </c>
      <c r="D2" s="118" t="s">
        <v>33826</v>
      </c>
      <c r="E2" s="141" t="s">
        <v>39106</v>
      </c>
      <c r="F2" s="120">
        <v>45996.032164351855</v>
      </c>
      <c r="G2" s="72">
        <f t="shared" ref="G2:G60" ca="1" si="0">IFERROR(NOW()-F2,"-")</f>
        <v>-2.9116087964212056E-2</v>
      </c>
      <c r="H2" s="120">
        <v>45996.032118055555</v>
      </c>
      <c r="I2" s="72" t="str">
        <f>IFERROR(VLOOKUP(D2,DB!A:F,6,0),"")</f>
        <v>SCECO</v>
      </c>
      <c r="J2" s="118" t="str">
        <f>IFERROR(VLOOKUP(D2,DB!A:G,7,0),"")</f>
        <v>Vandalized</v>
      </c>
      <c r="K2" s="121" t="s">
        <v>39203</v>
      </c>
      <c r="L2" s="136" t="str">
        <f>IFERROR(VLOOKUP(D2,DB!A:I,9,0),"")</f>
        <v>Latis</v>
      </c>
    </row>
    <row r="3" spans="1:16382" ht="31.5" customHeight="1">
      <c r="A3" s="117"/>
      <c r="B3" s="118" t="str">
        <f>IFERROR(VLOOKUP(D3,DB!A:K,11,0),"")</f>
        <v/>
      </c>
      <c r="C3" s="119"/>
      <c r="D3" s="118"/>
      <c r="E3" s="141"/>
      <c r="F3" s="120"/>
      <c r="G3" s="72">
        <f t="shared" ca="1" si="0"/>
        <v>45996.00304826389</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45996.00304826389</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45996.00304826389</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45996.00304826389</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45996.00304826389</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45996.00304826389</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45996.00304826389</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45996.00304826389</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45996.00304826389</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45996.00304826389</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45996.00304826389</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45996.00304826389</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45996.00304826389</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45996.00304826389</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45996.00304826389</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45996.00304826389</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45996.00304826389</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45996.00304826389</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45996.00304826389</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45996.00304826389</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45996.00304826389</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45996.00304826389</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45996.00304826389</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45996.00304826389</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45996.00304826389</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45996.00304826389</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45996.00304826389</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45996.00304826389</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45996.00304826389</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45996.00304826389</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45996.00304826389</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45996.00304826389</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45996.00304826389</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45996.00304826389</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45996.00304826389</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45996.00304826389</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45996.00304826389</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45996.00304826389</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45996.00304826389</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45996.00304826389</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45996.00304826389</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45996.00304826389</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45996.00304826389</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45996.00304826389</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45996.00304826389</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45996.00304826389</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45996.00304826389</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45996.00304826389</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45996.00304826389</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45996.00304826389</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45996.00304826389</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45996.00304826389</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45996.00304826389</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45996.00304826389</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45996.00304826389</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45996.00304826389</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ca="1" si="0"/>
        <v>45996.00304826389</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0"/>
        <v>45996.00304826389</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ref="G61:G124" ca="1" si="1">IFERROR(NOW()-F61,"-")</f>
        <v>45996.00304826389</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45996.00304826389</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45996.00304826389</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45996.00304826389</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45996.00304826389</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45996.00304826389</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45996.00304826389</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45996.00304826389</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45996.00304826389</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45996.00304826389</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45996.00304826389</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45996.00304826389</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45996.00304826389</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45996.00304826389</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45996.00304826389</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45996.00304826389</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45996.00304826389</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45996.00304826389</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45996.00304826389</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45996.00304826389</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45996.00304826389</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45996.00304826389</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45996.00304826389</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45996.00304826389</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45996.00304826389</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45996.00304826389</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45996.00304826389</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45996.00304826389</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45996.00304826389</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45996.00304826389</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45996.00304826389</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45996.00304826389</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45996.00304826389</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45996.00304826389</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45996.00304826389</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45996.00304826389</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45996.00304826389</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45996.00304826389</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45996.00304826389</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45996.00304826389</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45996.00304826389</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45996.00304826389</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45996.00304826389</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45996.00304826389</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45996.00304826389</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45996.00304826389</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45996.00304826389</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45996.00304826389</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45996.00304826389</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45996.00304826389</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45996.00304826389</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45996.00304826389</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45996.00304826389</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45996.00304826389</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45996.00304826389</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45996.00304826389</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45996.00304826389</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45996.00304826389</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45996.00304826389</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45996.00304826389</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45996.00304826389</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45996.00304826389</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ca="1" si="1"/>
        <v>45996.00304826389</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1"/>
        <v>45996.00304826389</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ref="G125:G188" ca="1" si="2">IFERROR(NOW()-F125,"-")</f>
        <v>45996.00304826389</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45996.00304826389</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45996.00304826389</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45996.00304826389</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45996.00304826389</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45996.00304826389</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45996.00304826389</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45996.00304826389</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45996.00304826389</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45996.00304826389</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45996.00304826389</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45996.00304826389</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45996.00304826389</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45996.00304826389</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45996.00304826389</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45996.00304826389</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45996.00304826389</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45996.00304826389</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45996.00304826389</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45996.00304826389</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45996.00304826389</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45996.00304826389</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45996.00304826389</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45996.00304826389</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45996.00304826389</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45996.00304826389</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45996.00304826389</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45996.00304826389</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45996.00304826389</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45996.00304826389</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45996.00304826389</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45996.00304826389</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45996.00304826389</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45996.00304826389</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45996.00304826389</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45996.00304826389</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45996.00304826389</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45996.00304826389</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45996.00304826389</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45996.00304826389</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45996.00304826389</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45996.00304826389</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45996.00304826389</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45996.00304826389</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45996.00304826389</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45996.00304826389</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45996.00304826389</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45996.00304826389</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45996.00304826389</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45996.00304826389</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45996.00304826389</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45996.00304826389</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45996.00304826389</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45996.00304826389</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45996.00304826389</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45996.00304826389</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45996.00304826389</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45996.00304826389</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45996.00304826389</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45996.00304826389</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45996.00304826389</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45996.00304826389</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ca="1" si="2"/>
        <v>45996.00304826389</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2"/>
        <v>45996.00304826389</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ref="G189:G252" ca="1" si="3">IFERROR(NOW()-F189,"-")</f>
        <v>45996.00304826389</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45996.00304826389</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45996.00304826389</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45996.00304826389</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45996.00304826389</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45996.00304826389</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45996.00304826389</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45996.00304826389</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45996.00304826389</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45996.00304826389</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45996.00304826389</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45996.00304826389</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45996.00304826389</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45996.00304826389</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45996.00304826389</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45996.00304826389</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45996.00304826389</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45996.00304826389</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45996.00304826389</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45996.00304826389</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45996.00304826389</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45996.00304826389</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45996.00304826389</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45996.00304826389</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45996.00304826389</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45996.00304826389</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45996.00304826389</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45996.00304826389</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45996.00304826389</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45996.00304826389</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45996.00304826389</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45996.00304826389</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45996.00304826389</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45996.00304826389</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45996.00304826389</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45996.00304826389</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45996.00304826389</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45996.00304826389</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45996.00304826389</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45996.00304826389</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45996.00304826389</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45996.00304826389</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45996.00304826389</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45996.00304826389</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45996.00304826389</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45996.00304826389</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45996.00304826389</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45996.00304826389</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45996.00304826389</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45996.00304826389</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45996.00304826389</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45996.00304826389</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45996.00304826389</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45996.00304826389</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45996.00304826389</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45996.00304826389</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45996.00304826389</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45996.00304826389</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45996.00304826389</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45996.00304826389</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45996.00304826389</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45996.00304826389</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ca="1" si="3"/>
        <v>45996.00304826389</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3"/>
        <v>45996.00304826389</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ref="G253:G316" ca="1" si="4">IFERROR(NOW()-F253,"-")</f>
        <v>45996.00304826389</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45996.00304826389</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45996.00304826389</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45996.00304826389</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45996.00304826389</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45996.00304826389</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45996.00304826389</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45996.00304826389</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45996.00304826389</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45996.00304826389</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45996.00304826389</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45996.00304826389</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45996.00304826389</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45996.00304826389</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45996.00304826389</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45996.00304826389</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45996.00304826389</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45996.00304826389</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45996.00304826389</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45996.00304826389</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45996.00304826389</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45996.00304826389</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45996.00304826389</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45996.00304826389</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45996.00304826389</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45996.00304826389</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45996.00304826389</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45996.00304826389</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45996.00304826389</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45996.00304826389</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45996.00304826389</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45996.00304826389</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45996.00304826389</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45996.00304826389</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45996.00304826389</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45996.00304826389</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45996.00304826389</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45996.00304826389</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45996.00304826389</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45996.00304826389</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45996.00304826389</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45996.00304826389</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45996.00304826389</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45996.00304826389</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45996.00304826389</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45996.00304826389</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45996.00304826389</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45996.00304826389</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45996.00304826389</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45996.00304826389</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45996.00304826389</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45996.00304826389</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45996.00304826389</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45996.00304826389</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45996.00304826389</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45996.00304826389</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45996.00304826389</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45996.00304826389</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45996.00304826389</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45996.00304826389</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45996.00304826389</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45996.00304826389</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ca="1" si="4"/>
        <v>45996.00304826389</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4"/>
        <v>45996.00304826389</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ref="G317:G380" ca="1" si="5">IFERROR(NOW()-F317,"-")</f>
        <v>45996.00304826389</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45996.00304826389</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45996.00304826389</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45996.00304826389</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45996.00304826389</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45996.00304826389</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45996.00304826389</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45996.00304826389</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45996.00304826389</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45996.00304826389</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45996.00304826389</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45996.00304826389</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45996.00304826389</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45996.00304826389</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45996.00304826389</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45996.00304826389</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45996.00304826389</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45996.00304826389</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45996.00304826389</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45996.00304826389</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45996.00304826389</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45996.00304826389</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45996.00304826389</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45996.00304826389</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45996.00304826389</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45996.00304826389</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45996.00304826389</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45996.00304826389</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45996.00304826389</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45996.00304826389</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45996.00304826389</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45996.00304826389</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45996.00304826389</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45996.00304826389</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45996.00304826389</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45996.00304826389</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45996.00304826389</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45996.00304826389</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45996.00304826389</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45996.00304826389</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45996.00304826389</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45996.00304826389</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45996.00304826389</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45996.00304826389</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45996.00304826389</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45996.00304826389</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45996.00304826389</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45996.00304826389</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45996.00304826389</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45996.00304826389</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45996.00304826389</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45996.00304826389</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45996.00304826389</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45996.00304826389</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45996.00304826389</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45996.00304826389</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45996.00304826389</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45996.00304826389</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45996.00304826389</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45996.00304826389</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45996.00304826389</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45996.00304826389</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ca="1" si="5"/>
        <v>45996.00304826389</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5"/>
        <v>45996.00304826389</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ref="G381:G444" ca="1" si="6">IFERROR(NOW()-F381,"-")</f>
        <v>45996.00304826389</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45996.00304826389</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45996.00304826389</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45996.00304826389</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45996.00304826389</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45996.00304826389</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45996.00304826389</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45996.00304826389</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45996.00304826389</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45996.00304826389</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45996.00304826389</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45996.00304826389</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45996.00304826389</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45996.00304826389</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45996.00304826389</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45996.00304826389</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45996.00304826389</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45996.00304826389</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45996.00304826389</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45996.00304826389</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45996.00304826389</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45996.00304826389</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45996.00304826389</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45996.00304826389</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45996.00304826389</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45996.00304826389</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45996.00304826389</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45996.00304826389</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45996.00304826389</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45996.00304826389</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45996.00304826389</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45996.00304826389</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45996.00304826389</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45996.00304826389</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45996.00304826389</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45996.00304826389</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45996.00304826389</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45996.00304826389</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45996.00304826389</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45996.00304826389</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45996.00304826389</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45996.00304826389</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45996.00304826389</v>
      </c>
      <c r="H423" s="120"/>
      <c r="I423" s="118" t="str">
        <f>IFERROR(VLOOKUP(D423,DB!A:F,6,0),"")</f>
        <v/>
      </c>
      <c r="J423" s="118" t="str">
        <f>IFERROR(VLOOKUP(D423,DB!A:G,7,0),"")</f>
        <v/>
      </c>
      <c r="K423" s="121"/>
      <c r="L423" s="136" t="str">
        <f>IFERROR(VLOOKUP(D423,DB!A:I,9,0),"")</f>
        <v/>
      </c>
    </row>
    <row r="424" spans="1:12" ht="31.5" customHeight="1">
      <c r="A424" s="117"/>
      <c r="B424" s="118" t="str">
        <f>IFERROR(VLOOKUP(D424,DB!A:K,11,0),"")</f>
        <v/>
      </c>
      <c r="C424" s="119"/>
      <c r="D424" s="118"/>
      <c r="E424" s="141"/>
      <c r="F424" s="120"/>
      <c r="G424" s="72">
        <f t="shared" ca="1" si="6"/>
        <v>45996.00304826389</v>
      </c>
      <c r="H424" s="120"/>
      <c r="I424" s="118" t="str">
        <f>IFERROR(VLOOKUP(D424,DB!A:F,6,0),"")</f>
        <v/>
      </c>
      <c r="J424" s="118" t="str">
        <f>IFERROR(VLOOKUP(D424,DB!A:G,7,0),"")</f>
        <v/>
      </c>
      <c r="K424" s="121"/>
      <c r="L424" s="136" t="str">
        <f>IFERROR(VLOOKUP(D424,DB!A:I,9,0),"")</f>
        <v/>
      </c>
    </row>
    <row r="425" spans="1:12" ht="31.5" customHeight="1">
      <c r="A425" s="117"/>
      <c r="B425" s="118" t="str">
        <f>IFERROR(VLOOKUP(D425,DB!A:K,11,0),"")</f>
        <v/>
      </c>
      <c r="C425" s="119"/>
      <c r="D425" s="118"/>
      <c r="E425" s="141"/>
      <c r="F425" s="120"/>
      <c r="G425" s="72">
        <f t="shared" ca="1" si="6"/>
        <v>45996.00304826389</v>
      </c>
      <c r="H425" s="120"/>
      <c r="I425" s="118" t="str">
        <f>IFERROR(VLOOKUP(D425,DB!A:F,6,0),"")</f>
        <v/>
      </c>
      <c r="J425" s="118" t="str">
        <f>IFERROR(VLOOKUP(D425,DB!A:G,7,0),"")</f>
        <v/>
      </c>
      <c r="K425" s="121"/>
      <c r="L425" s="136" t="str">
        <f>IFERROR(VLOOKUP(D425,DB!A:I,9,0),"")</f>
        <v/>
      </c>
    </row>
    <row r="426" spans="1:12" ht="31.5" customHeight="1">
      <c r="A426" s="142"/>
      <c r="B426" s="143" t="str">
        <f>IFERROR(VLOOKUP(D426,DB!A:K,11,0),"")</f>
        <v/>
      </c>
      <c r="C426" s="144"/>
      <c r="D426" s="143"/>
      <c r="E426" s="141"/>
      <c r="F426" s="145"/>
      <c r="G426" s="146">
        <f t="shared" ca="1" si="6"/>
        <v>45996.00304826389</v>
      </c>
      <c r="H426" s="145"/>
      <c r="I426" s="143" t="str">
        <f>IFERROR(VLOOKUP(D426,DB!A:F,6,0),"")</f>
        <v/>
      </c>
      <c r="J426" s="143" t="str">
        <f>IFERROR(VLOOKUP(D426,DB!A:G,7,0),"")</f>
        <v/>
      </c>
      <c r="K426" s="147"/>
      <c r="L426" s="148"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2025-12-04T22:05:43Z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