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883" documentId="120_S{2AC9BD13-BADA-5192-A53E-5A8FF88502F6}" xr6:coauthVersionLast="47" xr6:coauthVersionMax="47" xr10:uidLastSave="{1406516A-5C03-4851-AF22-909F57CE90AC}"/>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2" l="1"/>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G2" i="4"/>
  <c r="B4" i="2"/>
  <c r="G4" i="2"/>
  <c r="I4" i="2"/>
  <c r="J4" i="2"/>
  <c r="L4" i="2"/>
  <c r="B5" i="2"/>
  <c r="G5" i="2"/>
  <c r="I5" i="2"/>
  <c r="J5" i="2"/>
  <c r="L5" i="2"/>
  <c r="B6" i="2"/>
  <c r="G6" i="2"/>
  <c r="I6" i="2"/>
  <c r="J6" i="2"/>
  <c r="L6" i="2"/>
  <c r="B7" i="2"/>
  <c r="G7" i="2"/>
  <c r="I7" i="2"/>
  <c r="J7" i="2"/>
  <c r="L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<sst xmlns="http://schemas.openxmlformats.org/spreadsheetml/2006/main" count="181504" uniqueCount="39128">
  <si>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</si>
  <si>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</si>
  <si>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</si>
  <si>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</si>
  <si>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</si>
  <si>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</si>
  <si>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</si>
  <si>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</si>
  <si>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</si>
  <si>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</si>
  <si>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</si>
  <si>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</si>
  <si>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</si>
  <si>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</si>
  <si>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</si>
  <si>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</si>
  <si>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</si>
  <si>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</si>
  <si>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</si>
  <si>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</si>
  <si>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</si>
  <si>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</si>
  <si>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</si>
  <si>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</si>
  <si>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</si>
  <si>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</si>
  <si>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</si>
  <si>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</si>
  <si>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</si>
  <si>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</si>
  <si>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</si>
  <si>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</si>
  <si>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</si>
  <si>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</si>
  <si>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</si>
  <si>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</si>
  <si>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</si>
  <si>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</si>
  <si>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</si>
  <si>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</si>
  <si>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</si>
  <si>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</si>
  <si>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</si>
  <si>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</si>
  <si>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</si>
  <si>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</si>
  <si>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</si>
  <si>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</si>
  <si>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</si>
  <si>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</si>
  <si>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</si>
  <si>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</si>
  <si>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</si>
  <si>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</si>
  <si>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</si>
  <si>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</si>
  <si>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</si>
  <si>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</si>
  <si>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</si>
  <si>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</si>
  <si>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</si>
  <si>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</si>
  <si>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</si>
  <si>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</si>
  <si>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</si>
  <si>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</si>
  <si>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</si>
  <si>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</si>
  <si>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</si>
  <si>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</si>
  <si>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</si>
  <si>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</si>
  <si>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</si>
  <si>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</si>
  <si>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</si>
  <si>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</si>
  <si>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</si>
  <si>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</si>
  <si>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</si>
  <si>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</si>
  <si>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</si>
  <si>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</si>
  <si>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</si>
  <si>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</si>
  <si>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</si>
  <si>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</si>
  <si>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</si>
  <si>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</si>
  <si>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</si>
  <si>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</si>
  <si>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</si>
  <si>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</si>
  <si>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</si>
  <si>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</si>
  <si>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</si>
  <si>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</si>
  <si>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</si>
  <si>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</si>
  <si>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</si>
  <si>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</si>
  <si>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</si>
  <si>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</si>
  <si>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</si>
  <si>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</si>
  <si>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</si>
  <si>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</si>
  <si>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</si>
  <si>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</si>
  <si>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</si>
  <si>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</si>
  <si>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</si>
  <si>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</si>
  <si>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</si>
  <si>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</si>
  <si>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</si>
  <si>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</si>
  <si>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</si>
  <si>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</si>
  <si>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</si>
  <si>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</si>
  <si>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</si>
  <si>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</si>
  <si>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</si>
  <si>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</si>
  <si>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</si>
  <si>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</si>
  <si>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</si>
  <si>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</si>
  <si>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</si>
  <si>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</si>
  <si>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</si>
  <si>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</si>
  <si>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</si>
  <si>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</si>
  <si>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</si>
  <si>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</si>
  <si>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</si>
  <si>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</si>
  <si>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</si>
  <si>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</si>
  <si>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</si>
  <si>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</si>
  <si>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</si>
  <si>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</si>
  <si>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</si>
  <si>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</si>
  <si>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</si>
  <si>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</si>
  <si>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</si>
  <si>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</si>
  <si>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</si>
  <si>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</si>
  <si>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</si>
  <si>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</si>
  <si>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</si>
  <si>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</si>
  <si>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</si>
  <si>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</si>
  <si>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</si>
  <si>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</si>
  <si>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</si>
  <si>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</si>
  <si>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</si>
  <si>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</si>
  <si>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</si>
  <si>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</si>
  <si>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</si>
  <si>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</si>
  <si>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</si>
  <si>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</si>
  <si>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</si>
  <si>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</si>
  <si>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</si>
  <si>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</si>
  <si>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</si>
  <si>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</si>
  <si>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</si>
  <si>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</si>
  <si>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</si>
  <si>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</si>
  <si>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</si>
  <si>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</si>
  <si>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</si>
  <si>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</si>
  <si>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</si>
  <si>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</si>
  <si>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</si>
  <si>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</si>
  <si>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</si>
  <si>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</si>
  <si>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</si>
  <si>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</si>
  <si>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</si>
  <si>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</si>
  <si>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</si>
  <si>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</si>
  <si>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</si>
  <si>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</si>
  <si>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</si>
  <si>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</si>
  <si>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</si>
  <si>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</si>
  <si>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</si>
  <si>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</si>
  <si>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</si>
  <si>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</si>
  <si>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</si>
  <si>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</si>
  <si>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</si>
  <si>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</si>
  <si>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</si>
  <si>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</si>
  <si>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</si>
  <si>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</si>
  <si>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</si>
  <si>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</si>
  <si>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</si>
  <si>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</si>
  <si>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</si>
  <si>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</si>
  <si>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</si>
  <si>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</si>
  <si>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</si>
  <si>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</si>
  <si>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</si>
  <si>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</si>
  <si>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</si>
  <si>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</si>
  <si>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</si>
  <si>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</si>
  <si>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</si>
  <si>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</si>
  <si>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</si>
  <si>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</si>
  <si>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</si>
  <si>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</si>
  <si>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</si>
  <si>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</si>
  <si>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</si>
  <si>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</si>
  <si>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</si>
  <si>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</si>
  <si>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</si>
  <si>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</si>
  <si>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</si>
  <si>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</si>
  <si>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</si>
  <si>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</si>
  <si>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</si>
  <si>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</si>
  <si>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</si>
  <si>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</si>
  <si>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</si>
  <si>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</si>
  <si>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</si>
  <si>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</si>
  <si>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</si>
  <si>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</si>
  <si>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</si>
  <si>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</si>
  <si>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</si>
  <si>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</si>
  <si>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</si>
  <si>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</si>
  <si>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</si>
  <si>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</si>
  <si>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</si>
  <si>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</si>
  <si>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</si>
  <si>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</si>
  <si>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</si>
  <si>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</si>
  <si>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</si>
  <si>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</si>
  <si>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</si>
  <si>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</si>
  <si>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</si>
  <si>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</si>
  <si>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</si>
  <si>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</si>
  <si>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</si>
  <si>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</si>
  <si>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</si>
  <si>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</si>
  <si>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</si>
  <si>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</si>
  <si>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</si>
  <si>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</si>
  <si>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</si>
  <si>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</si>
  <si>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</si>
  <si>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</si>
  <si>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</si>
  <si>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</si>
  <si>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</si>
  <si>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</si>
  <si>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</si>
  <si>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</si>
  <si>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</si>
  <si>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</si>
  <si>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</si>
  <si>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</si>
  <si>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</si>
  <si>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</si>
  <si>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</si>
  <si>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</si>
  <si>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</si>
  <si>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</si>
  <si>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</si>
  <si>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</si>
  <si>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</si>
  <si>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</si>
  <si>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</si>
  <si>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</si>
  <si>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</si>
  <si>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</si>
  <si>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</si>
  <si>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</si>
  <si>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</si>
  <si>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</si>
  <si>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</si>
  <si>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</si>
  <si>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</si>
  <si>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</si>
  <si>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</si>
  <si>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</si>
  <si>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</si>
  <si>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</si>
  <si>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</si>
  <si>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</si>
  <si>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</si>
  <si>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</si>
  <si>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</si>
  <si>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</si>
  <si>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</si>
  <si>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</si>
  <si>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</si>
  <si>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</si>
  <si>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</si>
  <si>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</si>
  <si>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</si>
  <si>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</si>
  <si>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</si>
  <si>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</si>
  <si>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</si>
  <si>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</si>
  <si>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</si>
  <si>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</si>
  <si>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</si>
  <si>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</si>
  <si>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</si>
  <si>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</si>
  <si>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</si>
  <si>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</si>
  <si>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</si>
  <si>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</si>
  <si>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</si>
  <si>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</si>
  <si>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</si>
  <si>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</si>
  <si>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</si>
  <si>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</si>
  <si>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</si>
  <si>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</si>
  <si>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</si>
  <si>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</si>
  <si>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</si>
  <si>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</si>
  <si>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</si>
  <si>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</si>
  <si>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</si>
  <si>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</si>
  <si>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</si>
  <si>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</si>
  <si>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</si>
  <si>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</si>
  <si>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</si>
  <si>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</si>
  <si>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</si>
  <si>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</si>
  <si>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</si>
  <si>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</si>
  <si>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</si>
  <si>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</si>
  <si>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</si>
  <si>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</si>
  <si>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</si>
  <si>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</si>
  <si>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</si>
  <si>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</si>
  <si>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</si>
  <si>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</si>
  <si>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</si>
  <si>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</si>
  <si>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</si>
  <si>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</si>
  <si>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</si>
  <si>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</si>
  <si>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</si>
  <si>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</si>
  <si>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</si>
  <si>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</si>
  <si>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</si>
  <si>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</si>
  <si>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</si>
  <si>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</si>
  <si>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</si>
  <si>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</si>
  <si>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</si>
  <si>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</si>
  <si>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</si>
  <si>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</si>
  <si>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</si>
  <si>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</si>
  <si>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</si>
  <si>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</si>
  <si>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</si>
  <si>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</si>
  <si>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</si>
  <si>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</si>
  <si>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</si>
  <si>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</si>
  <si>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</si>
  <si>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</si>
  <si>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</si>
  <si>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</si>
  <si>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</si>
  <si>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</si>
  <si>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</si>
  <si>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</si>
  <si>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</si>
  <si>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</si>
  <si>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</si>
  <si>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</si>
  <si>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</si>
  <si>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</si>
  <si>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</si>
  <si>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</si>
  <si>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</si>
  <si>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</si>
  <si>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</si>
  <si>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</si>
  <si>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</si>
  <si>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</si>
  <si>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</si>
  <si>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</si>
  <si>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</si>
  <si>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</si>
  <si>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</si>
  <si>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</si>
  <si>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</si>
  <si>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</si>
  <si>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</si>
  <si>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</si>
  <si>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</si>
  <si>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</si>
  <si>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</si>
  <si>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</si>
  <si>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</si>
  <si>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</si>
  <si>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</si>
  <si>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</si>
  <si>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</si>
  <si>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</si>
  <si>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</si>
  <si>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</si>
  <si>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</si>
  <si>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</si>
  <si>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</si>
  <si>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</si>
  <si>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</si>
  <si>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</si>
  <si>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</si>
  <si>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</si>
  <si>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</si>
  <si>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</si>
  <si>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</si>
  <si>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</si>
  <si>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</si>
  <si>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</si>
  <si>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</si>
  <si>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</si>
  <si>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</si>
  <si>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</si>
  <si>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</si>
  <si>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</si>
  <si>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</si>
  <si>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</si>
  <si>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</si>
  <si>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</si>
  <si>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</si>
  <si>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</si>
  <si>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</si>
  <si>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</si>
  <si>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</si>
  <si>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</si>
  <si>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</si>
  <si>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</si>
  <si>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</si>
  <si>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</si>
  <si>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</si>
  <si>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</si>
  <si>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</si>
  <si>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</si>
  <si>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</si>
  <si>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</si>
  <si>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</si>
  <si>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</si>
  <si>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</si>
  <si>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</si>
  <si>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</si>
  <si>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</si>
  <si>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</si>
  <si>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</si>
  <si>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</si>
  <si>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</si>
  <si>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</si>
  <si>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</si>
  <si>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</si>
  <si>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</si>
  <si>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</si>
  <si>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</si>
  <si>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</si>
  <si>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</si>
  <si>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</si>
  <si>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</si>
  <si>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</si>
  <si>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</si>
  <si>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</si>
  <si>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</si>
  <si>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</si>
  <si>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</si>
  <si>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</si>
  <si>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</si>
  <si>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</si>
  <si>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</si>
  <si>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</si>
  <si>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</si>
  <si>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</si>
  <si>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</si>
  <si>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</si>
  <si>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</si>
  <si>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</si>
  <si>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</si>
  <si>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</si>
  <si>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</si>
  <si>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</si>
  <si>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</si>
  <si>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</si>
  <si>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</si>
  <si>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</si>
  <si>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</si>
  <si>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</si>
  <si>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</si>
  <si>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</si>
  <si>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</si>
  <si>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</si>
  <si>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</si>
  <si>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</si>
  <si>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</si>
  <si>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</si>
  <si>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</si>
  <si>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</si>
  <si>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</si>
  <si>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</si>
  <si>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</si>
  <si>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</si>
  <si>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</si>
  <si>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</si>
  <si>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</si>
  <si>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</si>
  <si>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</si>
  <si>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</si>
  <si>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</si>
  <si>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</si>
  <si>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</si>
  <si>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</si>
  <si>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</si>
  <si>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</si>
  <si>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</si>
  <si>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</si>
  <si>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</si>
  <si>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</si>
  <si>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</si>
  <si>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</si>
  <si>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</si>
  <si>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</si>
  <si>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</si>
  <si>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</si>
  <si>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</si>
  <si>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</si>
  <si>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</si>
  <si>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</si>
  <si>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</si>
  <si>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</si>
  <si>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</si>
  <si>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</si>
  <si>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</si>
  <si>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</si>
  <si>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</si>
  <si>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</si>
  <si>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</si>
  <si>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</si>
  <si>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</si>
  <si>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</si>
  <si>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</si>
  <si>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</si>
  <si>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</si>
  <si>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</si>
  <si>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</si>
  <si>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</si>
  <si>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</si>
  <si>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</si>
  <si>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</si>
  <si>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</si>
  <si>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</si>
  <si>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</si>
  <si>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</si>
  <si>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</si>
  <si>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</si>
  <si>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</si>
  <si>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</si>
  <si>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</si>
  <si>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</si>
  <si>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</si>
  <si>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</si>
  <si>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</si>
  <si>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</si>
  <si>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</si>
  <si>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</si>
  <si>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</si>
  <si>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</si>
  <si>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</si>
  <si>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</si>
  <si>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</si>
  <si>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</si>
  <si>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</si>
  <si>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</si>
  <si>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</si>
  <si>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</si>
  <si>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</si>
  <si>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</si>
  <si>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</si>
  <si>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</si>
  <si>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</si>
  <si>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</si>
  <si>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</si>
  <si>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</si>
  <si>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</si>
  <si>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</si>
  <si>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</si>
  <si>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</si>
  <si>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</si>
  <si>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</si>
  <si>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</si>
  <si>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</si>
  <si>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</si>
  <si>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</si>
  <si>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</si>
  <si>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</si>
  <si>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</si>
  <si>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</si>
  <si>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</si>
  <si>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</si>
  <si>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</si>
  <si>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</si>
  <si>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</si>
  <si>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</si>
  <si>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</si>
  <si>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</si>
  <si>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</si>
  <si>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</si>
  <si>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</si>
  <si>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</si>
  <si>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</si>
  <si>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</si>
  <si>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</si>
  <si>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</si>
  <si>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</si>
  <si>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</si>
  <si>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</si>
  <si>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</si>
  <si>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</si>
  <si>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</si>
  <si>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</si>
  <si>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</si>
  <si>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</si>
  <si>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</si>
  <si>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</si>
  <si>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</si>
  <si>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</si>
  <si>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</si>
  <si>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</si>
  <si>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</si>
  <si>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</si>
  <si>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</si>
  <si>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</si>
  <si>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</si>
  <si>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</si>
  <si>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</si>
  <si>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</si>
  <si>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</si>
  <si>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</si>
  <si>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</si>
  <si>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</si>
  <si>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</si>
  <si>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</si>
  <si>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</si>
  <si>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</si>
  <si>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</si>
  <si>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</si>
  <si>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</si>
  <si>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</si>
  <si>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</si>
  <si>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</si>
  <si>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</si>
  <si>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</si>
  <si>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</si>
  <si>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</si>
  <si>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</si>
  <si>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</si>
  <si>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</si>
  <si>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</si>
  <si>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</si>
  <si>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</si>
  <si>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</si>
  <si>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</si>
  <si>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</si>
  <si>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</si>
  <si>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</si>
  <si>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</si>
  <si>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</si>
  <si>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</si>
  <si>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</si>
  <si>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</si>
  <si>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</si>
  <si>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</si>
  <si>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</si>
  <si>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</si>
  <si>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</si>
  <si>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</si>
  <si>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</si>
  <si>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</si>
  <si>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</si>
  <si>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</si>
  <si>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</si>
  <si>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</si>
  <si>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</si>
  <si>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</si>
  <si>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</si>
  <si>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</si>
  <si>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</si>
  <si>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</si>
  <si>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</si>
  <si>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</si>
  <si>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</si>
  <si>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</si>
  <si>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</si>
  <si>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</si>
  <si>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</si>
  <si>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</si>
  <si>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</si>
  <si>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</si>
  <si>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</si>
  <si>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</si>
  <si>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</si>
  <si>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</si>
  <si>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</si>
  <si>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</si>
  <si>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</si>
  <si>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</si>
  <si>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</si>
  <si>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</si>
  <si>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</si>
  <si>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</si>
  <si>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</si>
  <si>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</si>
  <si>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</si>
  <si>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</si>
  <si>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</si>
  <si>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</si>
  <si>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</si>
  <si>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</si>
  <si>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</si>
  <si>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</si>
  <si>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</si>
  <si>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</si>
  <si>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</si>
  <si>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</si>
  <si>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</si>
  <si>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</si>
  <si>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</si>
  <si>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</si>
  <si>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</si>
  <si>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</si>
  <si>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</si>
  <si>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</si>
  <si>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</si>
  <si>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</si>
  <si>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</si>
  <si>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</si>
  <si>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</si>
  <si>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</si>
  <si>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</si>
  <si>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</si>
  <si>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</si>
  <si>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</si>
  <si>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</si>
  <si>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</si>
  <si>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</si>
  <si>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</si>
  <si>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</si>
  <si>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</si>
  <si>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</si>
  <si>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</si>
  <si>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</si>
  <si>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</si>
  <si>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</si>
  <si>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</si>
  <si>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</si>
  <si>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</si>
  <si>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</si>
  <si>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</si>
  <si>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</si>
  <si>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</si>
  <si>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</si>
  <si>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</si>
  <si>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</si>
  <si>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</si>
  <si>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</si>
  <si>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</si>
  <si>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</si>
  <si>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</si>
  <si>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</si>
  <si>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</si>
  <si>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</si>
  <si>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</si>
  <si>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</si>
  <si>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</si>
  <si>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</si>
  <si>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</si>
  <si>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</si>
  <si>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</si>
  <si>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</si>
  <si>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</si>
  <si>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</si>
  <si>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</si>
  <si>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</si>
  <si>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</si>
  <si>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</si>
  <si>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</si>
  <si>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</si>
  <si>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</si>
  <si>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</si>
  <si>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</si>
  <si>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</si>
  <si>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</si>
  <si>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</si>
  <si>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</si>
  <si>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</si>
  <si>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</si>
  <si>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</si>
  <si>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</si>
  <si>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</si>
  <si>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</si>
  <si>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</si>
  <si>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</si>
  <si>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</si>
  <si>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</si>
  <si>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</si>
  <si>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</si>
  <si>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</si>
  <si>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</si>
  <si>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</si>
  <si>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</si>
  <si>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</si>
  <si>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</si>
  <si>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</si>
  <si>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</si>
  <si>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</si>
  <si>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</si>
  <si>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</si>
  <si>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</si>
  <si>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</si>
  <si>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</si>
  <si>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</si>
  <si>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</si>
  <si>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</si>
  <si>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</si>
  <si>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</si>
  <si>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</si>
  <si>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</si>
  <si>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</si>
  <si>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</si>
  <si>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</si>
  <si>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</si>
  <si>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</si>
  <si>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</si>
  <si>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</si>
  <si>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</si>
  <si>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</si>
  <si>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</si>
  <si>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</si>
  <si>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</si>
  <si>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</si>
  <si>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</si>
  <si>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</si>
  <si>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</si>
  <si>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</si>
  <si>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</si>
  <si>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</si>
  <si>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</si>
  <si>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</si>
  <si>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</si>
  <si>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</si>
  <si>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</si>
  <si>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</si>
  <si>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</si>
  <si>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</si>
  <si>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</si>
  <si>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</si>
  <si>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</si>
  <si>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</si>
  <si>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</si>
  <si>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</si>
  <si>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</si>
  <si>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</si>
  <si>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</si>
  <si>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</si>
  <si>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</si>
  <si>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</si>
  <si>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</si>
  <si>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</si>
  <si>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</si>
  <si>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</si>
  <si>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</si>
  <si>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</si>
  <si>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</si>
  <si>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</si>
  <si>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</si>
  <si>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</si>
  <si>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</si>
  <si>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</si>
  <si>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</si>
  <si>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</si>
  <si>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</si>
  <si>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</si>
  <si>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</si>
  <si>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</si>
  <si>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</si>
  <si>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</si>
  <si>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</si>
  <si>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</si>
  <si>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</si>
  <si>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</si>
  <si>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</si>
  <si>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</si>
  <si>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</si>
  <si>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</si>
  <si>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</si>
  <si>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</si>
  <si>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</si>
  <si>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</si>
  <si>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</si>
  <si>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</si>
  <si>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</si>
  <si>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</si>
  <si>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</si>
  <si>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</si>
  <si>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</si>
  <si>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</si>
  <si>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</si>
  <si>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</si>
  <si>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</si>
  <si>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</si>
  <si>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</si>
  <si>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</si>
  <si>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</si>
  <si>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</si>
  <si>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</si>
  <si>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</si>
  <si>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</si>
  <si>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</si>
  <si>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</si>
  <si>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</si>
  <si>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</si>
  <si>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</si>
  <si>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</si>
  <si>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</si>
  <si>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</si>
  <si>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</si>
  <si>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</si>
  <si>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</si>
  <si>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</si>
  <si>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</si>
  <si>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</si>
  <si>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</si>
  <si>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</si>
  <si>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</si>
  <si>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</si>
  <si>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</si>
  <si>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</si>
  <si>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</si>
  <si>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</si>
  <si>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</si>
  <si>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</si>
  <si>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</si>
  <si>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</si>
  <si>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</si>
  <si>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</si>
  <si>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</si>
  <si>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</si>
  <si>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</si>
  <si>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</si>
  <si>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</si>
  <si>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</si>
  <si>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</si>
  <si>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</si>
  <si>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</si>
  <si>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</si>
  <si>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</si>
  <si>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</si>
  <si>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</si>
  <si>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</si>
  <si>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</si>
  <si>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</si>
  <si>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</si>
  <si>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</si>
  <si>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</si>
  <si>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</si>
  <si>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</si>
  <si>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</si>
  <si>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</si>
  <si>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</si>
  <si>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</si>
  <si>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</si>
  <si>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</si>
  <si>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</si>
  <si>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</si>
  <si>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</si>
  <si>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</si>
  <si>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</si>
  <si>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</si>
  <si>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</si>
  <si>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</si>
  <si>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</si>
  <si>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</si>
  <si>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</si>
  <si>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</si>
  <si>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</si>
  <si>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</si>
  <si>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</si>
  <si>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</si>
  <si>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</si>
  <si>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</si>
  <si>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</si>
  <si>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</si>
  <si>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</si>
  <si>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</si>
  <si>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</si>
  <si>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</si>
  <si>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</si>
  <si>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</si>
  <si>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</si>
  <si>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</si>
  <si>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</si>
  <si>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</si>
  <si>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</si>
  <si>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</si>
  <si>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</si>
  <si>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</si>
  <si>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</si>
  <si>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</si>
  <si>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</si>
  <si>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</si>
  <si>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</si>
  <si>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</si>
  <si>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</si>
  <si>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</si>
  <si>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</si>
  <si>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</si>
  <si>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</si>
  <si>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</si>
  <si>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</si>
  <si>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</si>
  <si>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</si>
  <si>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</si>
  <si>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</si>
  <si>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</si>
  <si>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</si>
  <si>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</si>
  <si>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</si>
  <si>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</si>
  <si>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</si>
  <si>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</si>
  <si>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</si>
  <si>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</si>
  <si>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</si>
  <si>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</si>
  <si>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</si>
  <si>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</si>
  <si>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</si>
  <si>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</si>
  <si>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</si>
  <si>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</si>
  <si>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</si>
  <si>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</si>
  <si>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</si>
  <si>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</si>
  <si>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</si>
  <si>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</si>
  <si>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</si>
  <si>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</si>
  <si>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</si>
  <si>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</si>
  <si>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</si>
  <si>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</si>
  <si>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</si>
  <si>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</si>
  <si>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</si>
  <si>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</si>
  <si>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</si>
  <si>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</si>
  <si>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</si>
  <si>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</si>
  <si>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</si>
  <si>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</si>
  <si>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</si>
  <si>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</si>
  <si>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</si>
  <si>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</si>
  <si>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</si>
  <si>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</si>
  <si>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</si>
  <si>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</si>
  <si>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</si>
  <si>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</si>
  <si>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</si>
  <si>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</si>
  <si>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</si>
  <si>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</si>
  <si>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</si>
  <si>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</si>
  <si>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</si>
  <si>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</si>
  <si>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</si>
  <si>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</si>
  <si>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</si>
  <si>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</si>
  <si>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</si>
  <si>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</si>
  <si>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</si>
  <si>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</si>
  <si>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</si>
  <si>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</si>
  <si>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</si>
  <si>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</si>
  <si>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</si>
  <si>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</si>
  <si>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</si>
  <si>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</si>
  <si>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</si>
  <si>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</si>
  <si>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</si>
  <si>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</si>
  <si>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</si>
  <si>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</si>
  <si>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</si>
  <si>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</si>
  <si>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</si>
  <si>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</si>
  <si>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</si>
  <si>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</si>
  <si>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</si>
  <si>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</si>
  <si>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</si>
  <si>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</si>
  <si>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</si>
  <si>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</si>
  <si>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</si>
  <si>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</si>
  <si>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</si>
  <si>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</si>
  <si>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</si>
  <si>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</si>
  <si>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</si>
  <si>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</si>
  <si>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</si>
  <si>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</si>
  <si>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</si>
  <si>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</si>
  <si>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</si>
  <si>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</si>
  <si>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</si>
  <si>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</si>
  <si>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</si>
  <si>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</si>
  <si>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</si>
  <si>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</si>
  <si>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</si>
  <si>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</si>
  <si>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</si>
  <si>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</si>
  <si>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</si>
  <si>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</si>
  <si>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</si>
  <si>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</si>
  <si>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</si>
  <si>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</si>
  <si>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</si>
  <si>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</si>
  <si>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</si>
  <si>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</si>
  <si>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</si>
  <si>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</si>
  <si>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</si>
  <si>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</si>
  <si>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</si>
  <si>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</si>
  <si>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</si>
  <si>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</si>
  <si>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</si>
  <si>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</si>
  <si>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</si>
  <si>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</si>
  <si>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</si>
  <si>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</si>
  <si>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</si>
  <si>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</si>
  <si>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</si>
  <si>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</si>
  <si>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</si>
  <si>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</si>
  <si>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</si>
  <si>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</si>
  <si>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</si>
  <si>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</si>
  <si>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</si>
  <si>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</si>
  <si>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</si>
  <si>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</si>
  <si>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</si>
  <si>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</si>
  <si>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</si>
  <si>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</si>
  <si>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</si>
  <si>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</si>
  <si>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</si>
  <si>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</si>
  <si>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</si>
  <si>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</si>
  <si>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</si>
  <si>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</si>
  <si>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</si>
  <si>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</si>
  <si>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</si>
  <si>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</si>
  <si>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</si>
  <si>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</si>
  <si>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</si>
  <si>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</si>
  <si>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</si>
  <si>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</si>
  <si>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</si>
  <si>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</si>
  <si>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</si>
  <si>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</si>
  <si>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</si>
  <si>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</si>
  <si>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</si>
  <si>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</si>
  <si>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</si>
  <si>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</si>
  <si>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</si>
  <si>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</si>
  <si>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</si>
  <si>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</si>
  <si>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</si>
  <si>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</si>
  <si>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</si>
  <si>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</si>
  <si>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</si>
  <si>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</si>
  <si>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</si>
  <si>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</si>
  <si>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</si>
  <si>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</si>
  <si>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</si>
  <si>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</si>
  <si>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</si>
  <si>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</si>
  <si>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</si>
  <si>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</si>
  <si>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</si>
  <si>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</si>
  <si>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</si>
  <si>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</si>
  <si>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</si>
  <si>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</si>
  <si>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</si>
  <si>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</si>
  <si>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</si>
  <si>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</si>
  <si>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</si>
  <si>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</si>
  <si>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</si>
  <si>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</si>
  <si>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</si>
  <si>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</si>
  <si>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</si>
  <si>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</si>
  <si>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</si>
  <si>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</si>
  <si>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</si>
  <si>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</si>
  <si>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</si>
  <si>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</si>
  <si>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</si>
  <si>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</si>
  <si>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</si>
  <si>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</si>
  <si>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</si>
  <si>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</si>
  <si>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</si>
  <si>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</si>
  <si>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</si>
  <si>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</si>
  <si>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</si>
  <si>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</si>
  <si>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</si>
  <si>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</si>
  <si>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</si>
  <si>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</si>
  <si>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</si>
  <si>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</si>
  <si>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</si>
  <si>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</si>
  <si>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</si>
  <si>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</si>
  <si>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</si>
  <si>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</si>
  <si>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</si>
  <si>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</si>
  <si>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</si>
  <si>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</si>
  <si>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</si>
  <si>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</si>
  <si>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</si>
  <si>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</si>
  <si>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</si>
  <si>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</si>
  <si>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</si>
  <si>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</si>
  <si>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</si>
  <si>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</si>
  <si>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</si>
  <si>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</si>
  <si>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</si>
  <si>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</si>
  <si>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</si>
  <si>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</si>
  <si>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</si>
  <si>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</si>
  <si>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</si>
  <si>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</si>
  <si>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</si>
  <si>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</si>
  <si>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</si>
  <si>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</si>
  <si>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</si>
  <si>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</si>
  <si>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</si>
  <si>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</si>
  <si>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</si>
  <si>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</si>
  <si>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</si>
  <si>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</si>
  <si>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</si>
  <si>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</si>
  <si>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</si>
  <si>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</si>
  <si>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</si>
  <si>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</si>
  <si>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</si>
  <si>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</si>
  <si>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</si>
  <si>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</si>
  <si>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</si>
  <si>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</si>
  <si>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</si>
  <si>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</si>
  <si>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</si>
  <si>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</si>
  <si>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</si>
  <si>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</si>
  <si>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</si>
  <si>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</si>
  <si>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</si>
  <si>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</si>
  <si>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</si>
  <si>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</si>
  <si>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</si>
  <si>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</si>
  <si>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</si>
  <si>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</si>
  <si>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</si>
  <si>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</si>
  <si>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</si>
  <si>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</si>
  <si>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</si>
  <si>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</si>
  <si>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</si>
  <si>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</si>
  <si>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</si>
  <si>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</si>
  <si>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</si>
  <si>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</si>
  <si>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</si>
  <si>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</si>
  <si>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</si>
  <si>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</si>
  <si>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</si>
  <si>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</si>
  <si>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</si>
  <si>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</si>
  <si>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</si>
  <si>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</si>
  <si>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</si>
  <si>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</si>
  <si>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</si>
  <si>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</si>
  <si>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</si>
  <si>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</si>
  <si>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</si>
  <si>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</si>
  <si>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</si>
  <si>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</si>
  <si>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</si>
  <si>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</si>
  <si>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</si>
  <si>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</si>
  <si>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</si>
  <si>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</si>
  <si>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</si>
  <si>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</si>
  <si>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</si>
  <si>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</si>
  <si>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</si>
  <si>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</si>
  <si>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</si>
  <si>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</si>
  <si>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</si>
  <si>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</si>
  <si>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</si>
  <si>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</si>
  <si>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</si>
  <si>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</si>
  <si>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</si>
  <si>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</si>
  <si>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</si>
  <si>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</si>
  <si>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</si>
  <si>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</si>
  <si>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</si>
  <si>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</si>
  <si>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</si>
  <si>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</si>
  <si>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</si>
  <si>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</si>
  <si>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</si>
  <si>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</si>
  <si>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</si>
  <si>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</si>
  <si>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</si>
  <si>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</si>
  <si>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</si>
  <si>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</si>
  <si>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</si>
  <si>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</si>
  <si>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</si>
  <si>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</si>
  <si>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</si>
  <si>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</si>
  <si>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</si>
  <si>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</si>
  <si>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</si>
  <si>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</si>
  <si>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</si>
  <si>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</si>
  <si>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</si>
  <si>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</si>
  <si>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</si>
  <si>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</si>
  <si>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</si>
  <si>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</si>
  <si>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</si>
  <si>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</si>
  <si>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</si>
  <si>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</si>
  <si>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</si>
  <si>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</si>
  <si>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</si>
  <si>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</si>
  <si>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</si>
  <si>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</si>
  <si>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</si>
  <si>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</si>
  <si>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</si>
  <si>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</si>
  <si>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</si>
  <si>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</si>
  <si>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</si>
  <si>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</si>
  <si>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</si>
  <si>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</si>
  <si>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</si>
  <si>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</si>
  <si>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</si>
  <si>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</si>
  <si>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</si>
  <si>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</si>
  <si>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</si>
  <si>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</si>
  <si>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</si>
  <si>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</si>
  <si>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</si>
  <si>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</si>
  <si>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</si>
  <si>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</si>
  <si>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</si>
  <si>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</si>
  <si>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</si>
  <si>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</si>
  <si>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</si>
  <si>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</si>
  <si>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</si>
  <si>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</si>
  <si>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</si>
  <si>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</si>
  <si>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</si>
  <si>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</si>
  <si>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</si>
  <si>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</si>
  <si>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</si>
  <si>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</si>
  <si>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</si>
  <si>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</si>
  <si>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</si>
  <si>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</si>
  <si>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</si>
  <si>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</si>
  <si>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</si>
  <si>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</si>
  <si>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</si>
  <si>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</si>
  <si>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</si>
  <si>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</si>
  <si>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</si>
  <si>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</si>
  <si>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</si>
  <si>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</si>
  <si>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</si>
  <si>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</si>
  <si>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</si>
  <si>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</si>
  <si>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</si>
  <si>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</si>
  <si>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</si>
  <si>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</si>
  <si>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</si>
  <si>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</si>
  <si>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</si>
  <si>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</si>
  <si>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</si>
  <si>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</si>
  <si>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</si>
  <si>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</si>
  <si>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</si>
  <si>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</si>
  <si>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</si>
  <si>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</si>
  <si>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</si>
  <si>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</si>
  <si>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</si>
  <si>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</si>
  <si>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</si>
  <si>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</si>
  <si>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</si>
  <si>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</si>
  <si>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</si>
  <si>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</si>
  <si>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</si>
  <si>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</si>
  <si>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</si>
  <si>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</si>
  <si>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</si>
  <si>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</si>
  <si>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</si>
  <si>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</si>
  <si>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</si>
  <si>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</si>
  <si>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</si>
  <si>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</si>
  <si>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</si>
  <si>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</si>
  <si>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</si>
  <si>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</si>
  <si>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</si>
  <si>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</si>
  <si>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</si>
  <si>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</si>
  <si>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</si>
  <si>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</si>
  <si>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</si>
  <si>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</si>
  <si>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</si>
  <si>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</si>
  <si>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</si>
  <si>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</si>
  <si>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</si>
  <si>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</si>
  <si>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</si>
  <si>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</si>
  <si>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</si>
  <si>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</si>
  <si>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</si>
  <si>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</si>
  <si>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</si>
  <si>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</si>
  <si>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</si>
  <si>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</si>
  <si>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</si>
  <si>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</si>
  <si>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</si>
  <si>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</si>
  <si>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</si>
  <si>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</si>
  <si>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</si>
  <si>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</si>
  <si>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</si>
  <si>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</si>
  <si>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</si>
  <si>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</si>
  <si>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</si>
  <si>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</si>
  <si>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</si>
  <si>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</si>
  <si>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</si>
  <si>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</si>
  <si>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</si>
  <si>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</si>
  <si>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</si>
  <si>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</si>
  <si>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</si>
  <si>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</si>
  <si>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</si>
  <si>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</si>
  <si>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</si>
  <si>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</si>
  <si>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</si>
  <si>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</si>
  <si>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</si>
  <si>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</si>
  <si>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</si>
  <si>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</si>
  <si>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</si>
  <si>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</si>
  <si>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</si>
  <si>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</si>
  <si>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</si>
  <si>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</si>
  <si>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</si>
  <si>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</si>
  <si>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</si>
  <si>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</si>
  <si>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</si>
  <si>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</si>
  <si>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</si>
  <si>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</si>
  <si>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</si>
  <si>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</si>
  <si>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</si>
  <si>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</si>
  <si>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</si>
  <si>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</si>
  <si>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</si>
  <si>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</si>
  <si>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</si>
  <si>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</si>
  <si>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</si>
  <si>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</si>
  <si>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</si>
  <si>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</si>
  <si>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</si>
  <si>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</si>
  <si>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</si>
  <si>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</si>
  <si>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</si>
  <si>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</si>
  <si>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</si>
  <si>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</si>
  <si>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</si>
  <si>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</si>
  <si>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</si>
  <si>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</si>
  <si>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</si>
  <si>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</si>
  <si>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</si>
  <si>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</si>
  <si>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</si>
  <si>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</si>
  <si>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</si>
  <si>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</si>
  <si>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</si>
  <si>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</si>
  <si>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</si>
  <si>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</si>
  <si>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</si>
  <si>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</si>
  <si>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</si>
  <si>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</si>
  <si>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</si>
  <si>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</si>
  <si>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</si>
  <si>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</si>
  <si>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</si>
  <si>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</si>
  <si>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</si>
  <si>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</si>
  <si>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</si>
  <si>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</si>
  <si>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</si>
  <si>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</si>
  <si>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</si>
  <si>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</si>
  <si>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</si>
  <si>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</si>
  <si>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</si>
  <si>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</si>
  <si>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</si>
  <si>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</si>
  <si>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</si>
  <si>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</si>
  <si>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</si>
  <si>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</si>
  <si>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</si>
  <si>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</si>
  <si>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</si>
  <si>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</si>
  <si>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</si>
  <si>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</si>
  <si>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</si>
  <si>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</si>
  <si>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</si>
  <si>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</si>
  <si>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</si>
  <si>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</si>
  <si>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</si>
  <si>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</si>
  <si>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</si>
  <si>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</si>
  <si>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</si>
  <si>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</si>
  <si>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</si>
  <si>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</si>
  <si>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</si>
  <si>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</si>
  <si>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</si>
  <si>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</si>
  <si>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</si>
  <si>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</si>
  <si>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</si>
  <si>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</si>
  <si>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</si>
  <si>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</si>
  <si>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</si>
  <si>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</si>
  <si>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</si>
  <si>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</si>
  <si>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</si>
  <si>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</si>
  <si>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</si>
  <si>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</si>
  <si>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</si>
  <si>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</si>
  <si>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</si>
  <si>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</si>
  <si>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</si>
  <si>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</si>
  <si>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</si>
  <si>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</si>
  <si>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</si>
  <si>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</si>
  <si>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</si>
  <si>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</si>
  <si>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</si>
  <si>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</si>
  <si>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</si>
  <si>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</si>
  <si>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</si>
  <si>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</si>
  <si>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</si>
  <si>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</si>
  <si>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</si>
  <si>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</si>
  <si>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</si>
  <si>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</si>
  <si>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</si>
  <si>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</si>
  <si>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</si>
  <si>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</si>
  <si>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</si>
  <si>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</si>
  <si>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</si>
  <si>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</si>
  <si>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</si>
  <si>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</si>
  <si>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</si>
  <si>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</si>
  <si>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</si>
  <si>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</si>
  <si>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</si>
  <si>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</si>
  <si>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</si>
  <si>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</si>
  <si>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</si>
  <si>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</si>
  <si>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</si>
  <si>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</si>
  <si>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</si>
  <si>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</si>
  <si>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</si>
  <si>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</si>
  <si>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</si>
  <si>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</si>
  <si>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</si>
  <si>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</si>
  <si>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</si>
  <si>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</si>
  <si>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</si>
  <si>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</si>
  <si>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</si>
  <si>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</si>
  <si>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</si>
  <si>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</si>
  <si>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</si>
  <si>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</si>
  <si>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</si>
  <si>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</si>
  <si>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</si>
  <si>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</si>
  <si>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</si>
  <si>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</si>
  <si>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</si>
  <si>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</si>
  <si>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</si>
  <si>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</si>
  <si>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</si>
  <si>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</si>
  <si>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</si>
  <si>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</si>
  <si>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</si>
  <si>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</si>
  <si>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</si>
  <si>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</si>
  <si>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</si>
  <si>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</si>
  <si>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</si>
  <si>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</si>
  <si>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</si>
  <si>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</si>
  <si>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</si>
  <si>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</si>
  <si>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</si>
  <si>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</si>
  <si>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</si>
  <si>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</si>
  <si>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</si>
  <si>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</si>
  <si>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</si>
  <si>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</si>
  <si>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</si>
  <si>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</si>
  <si>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</si>
  <si>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</si>
  <si>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</si>
  <si>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</si>
  <si>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</si>
  <si>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</si>
  <si>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</si>
  <si>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</si>
  <si>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</si>
  <si>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</si>
  <si>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</si>
  <si>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</si>
  <si>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</si>
  <si>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</si>
  <si>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</si>
  <si>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</si>
  <si>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</si>
  <si>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</si>
  <si>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</si>
  <si>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</si>
  <si>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</si>
  <si>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</si>
  <si>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</si>
  <si>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</si>
  <si>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</si>
  <si>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</si>
  <si>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</si>
  <si>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</si>
  <si>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</si>
  <si>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</si>
  <si>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</si>
  <si>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</si>
  <si>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</si>
  <si>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</si>
  <si>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</si>
  <si>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</si>
  <si>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</si>
  <si>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</si>
  <si>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</si>
  <si>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</si>
  <si>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</si>
  <si>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</si>
  <si>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</si>
  <si>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</si>
  <si>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</si>
  <si>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</si>
  <si>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</si>
  <si>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</si>
  <si>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</si>
  <si>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</si>
  <si>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</si>
  <si>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</si>
  <si>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</si>
  <si>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</si>
  <si>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</si>
  <si>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</si>
  <si>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</si>
  <si>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</si>
  <si>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</si>
  <si>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</si>
  <si>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</si>
  <si>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</si>
  <si>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</si>
  <si>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</si>
  <si>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</si>
  <si>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</si>
  <si>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</si>
  <si>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</si>
  <si>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</si>
  <si>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</si>
  <si>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</si>
  <si>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</si>
  <si>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</si>
  <si>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</si>
  <si>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</si>
  <si>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</si>
  <si>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</si>
  <si>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</si>
  <si>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</si>
  <si>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</si>
  <si>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</si>
  <si>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</si>
  <si>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</si>
  <si>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</si>
  <si>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</si>
  <si>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</si>
  <si>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</si>
  <si>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</si>
  <si>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</si>
  <si>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</si>
  <si>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</si>
  <si>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</si>
  <si>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</si>
  <si>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</si>
  <si>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</si>
  <si>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</si>
  <si>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</si>
  <si>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</si>
  <si>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</si>
  <si>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</si>
  <si>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</si>
  <si>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</si>
  <si>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</si>
  <si>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</si>
  <si>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</si>
  <si>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</si>
  <si>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</si>
  <si>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</si>
  <si>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</si>
  <si>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</si>
  <si>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</si>
  <si>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</si>
  <si>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</si>
  <si>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</si>
  <si>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</si>
  <si>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</si>
  <si>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</si>
  <si>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</si>
  <si>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</si>
  <si>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</si>
  <si>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</si>
  <si>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</si>
  <si>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</si>
  <si>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</si>
  <si>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</si>
  <si>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</si>
  <si>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</si>
  <si>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</si>
  <si>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</si>
  <si>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</si>
  <si>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</si>
  <si>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</si>
  <si>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</si>
  <si>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</si>
  <si>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</si>
  <si>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</si>
  <si>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</si>
  <si>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</si>
  <si>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</si>
  <si>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</si>
  <si>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</si>
  <si>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</si>
  <si>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</si>
  <si>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</si>
  <si>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</si>
  <si>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</si>
  <si>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</si>
  <si>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</si>
  <si>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</si>
  <si>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</si>
  <si>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</si>
  <si>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</si>
  <si>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</si>
  <si>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</si>
  <si>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</si>
  <si>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</si>
  <si>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</si>
  <si>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</si>
  <si>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</si>
  <si>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</si>
  <si>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</si>
  <si>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</si>
  <si>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</si>
  <si>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</si>
  <si>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</si>
  <si>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</si>
  <si>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</si>
  <si>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</si>
  <si>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</si>
  <si>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</si>
  <si>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</si>
  <si>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</si>
  <si>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</si>
  <si>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</si>
  <si>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</si>
  <si>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</si>
  <si>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</si>
  <si>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</si>
  <si>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</si>
  <si>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</si>
  <si>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</si>
  <si>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</si>
  <si>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</si>
  <si>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</si>
  <si>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</si>
  <si>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</si>
  <si>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</si>
  <si>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</si>
  <si>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</si>
  <si>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</si>
  <si>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</si>
  <si>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</si>
  <si>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</si>
  <si>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</si>
  <si>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</si>
  <si>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</si>
  <si>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</si>
  <si>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</si>
  <si>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</si>
  <si>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</si>
  <si>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</si>
  <si>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</si>
  <si>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</si>
  <si>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</si>
  <si>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</si>
  <si>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</si>
  <si>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</si>
  <si>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</si>
  <si>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</si>
  <si>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</si>
  <si>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</si>
  <si>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</si>
  <si>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</si>
  <si>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</si>
  <si>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</si>
  <si>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</si>
  <si>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</si>
  <si>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</si>
  <si>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</si>
  <si>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</si>
  <si>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</si>
  <si>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</si>
  <si>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</si>
  <si>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</si>
  <si>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</si>
  <si>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</si>
  <si>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</si>
  <si>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</si>
  <si>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</si>
  <si>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</si>
  <si>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</si>
  <si>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</si>
  <si>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</si>
  <si>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</si>
  <si>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</si>
  <si>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</si>
  <si>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</si>
  <si>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</si>
  <si>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</si>
  <si>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</si>
  <si>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</si>
  <si>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</si>
  <si>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</si>
  <si>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</si>
  <si>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</si>
  <si>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</si>
  <si>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</si>
  <si>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</si>
  <si>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</si>
  <si>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</si>
  <si>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</si>
  <si>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</si>
  <si>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</si>
  <si>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</si>
  <si>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</si>
  <si>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</si>
  <si>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</si>
  <si>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</si>
  <si>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</si>
  <si>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</si>
  <si>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</si>
  <si>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</si>
  <si>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</si>
  <si>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</si>
  <si>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</si>
  <si>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</si>
  <si>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</si>
  <si>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</si>
  <si>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</si>
  <si>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</si>
  <si>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</si>
  <si>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</si>
  <si>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</si>
  <si>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</si>
  <si>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</si>
  <si>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</si>
  <si>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</si>
  <si>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</si>
  <si>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</si>
  <si>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</si>
  <si>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</si>
  <si>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</si>
  <si>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</si>
  <si>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</si>
  <si>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</si>
  <si>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</si>
  <si>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</si>
  <si>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</si>
  <si>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</si>
  <si>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</si>
  <si>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</si>
  <si>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</si>
  <si>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</si>
  <si>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</si>
  <si>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</si>
  <si>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</si>
  <si>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</si>
  <si>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</si>
  <si>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</si>
  <si>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</si>
  <si>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</si>
  <si>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</si>
  <si>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</si>
  <si>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</si>
  <si>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</si>
  <si>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</si>
  <si>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</si>
  <si>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</si>
  <si>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</si>
  <si>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</si>
  <si>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</si>
  <si>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</si>
  <si>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</si>
  <si>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</si>
  <si>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</si>
  <si>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</si>
  <si>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</si>
  <si>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</si>
  <si>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</si>
  <si>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</si>
  <si>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</si>
  <si>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</si>
  <si>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</si>
  <si>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</si>
  <si>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</si>
  <si>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</si>
  <si>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</si>
  <si>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</si>
  <si>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</si>
  <si>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</si>
  <si>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</si>
  <si>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</si>
  <si>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</si>
  <si>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</si>
  <si>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</si>
  <si>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</si>
  <si>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</si>
  <si>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</si>
  <si>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</si>
  <si>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</si>
  <si>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</si>
  <si>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</si>
  <si>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</si>
  <si>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</si>
  <si>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</si>
  <si>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</si>
  <si>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</si>
  <si>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</si>
  <si>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</si>
  <si>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</si>
  <si>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</si>
  <si>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</si>
  <si>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</si>
  <si>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</si>
  <si>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</si>
  <si>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</si>
  <si>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</si>
  <si>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</si>
  <si>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</si>
  <si>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</si>
  <si>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</si>
  <si>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</si>
  <si>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</si>
  <si>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</si>
  <si>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</si>
  <si>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</si>
  <si>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</si>
  <si>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</si>
  <si>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</si>
  <si>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</si>
  <si>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</si>
  <si>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</si>
  <si>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</si>
  <si>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</si>
  <si>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</si>
  <si>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</si>
  <si>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</si>
  <si>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</si>
  <si>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</si>
  <si>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</si>
  <si>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</si>
  <si>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</si>
  <si>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</si>
  <si>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</si>
  <si>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</si>
  <si>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</si>
  <si>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</si>
  <si>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</si>
  <si>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</si>
  <si>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</si>
  <si>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</si>
  <si>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</si>
  <si>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</si>
  <si>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</si>
  <si>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</si>
  <si>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</si>
  <si>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</si>
  <si>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</si>
  <si>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</si>
  <si>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</si>
  <si>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</si>
  <si>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</si>
  <si>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</si>
  <si>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</si>
  <si>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</si>
  <si>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</si>
  <si>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</si>
  <si>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</si>
  <si>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</si>
  <si>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</si>
  <si>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</si>
  <si>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</si>
  <si>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</si>
  <si>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</si>
  <si>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</si>
  <si>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</si>
  <si>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</si>
  <si>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</si>
  <si>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</si>
  <si>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</si>
  <si>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</si>
  <si>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</si>
  <si>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</si>
  <si>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</si>
  <si>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</si>
  <si>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</si>
  <si>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</si>
  <si>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</si>
  <si>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</si>
  <si>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</si>
  <si>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</si>
  <si>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</si>
  <si>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</si>
  <si>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</si>
  <si>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</si>
  <si>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</si>
  <si>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</si>
  <si>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</si>
  <si>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</si>
  <si>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</si>
  <si>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</si>
  <si>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</si>
  <si>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</si>
  <si>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</si>
  <si>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</si>
  <si>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</si>
  <si>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</si>
  <si>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</si>
  <si>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</si>
  <si>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</si>
  <si>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</si>
  <si>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</si>
  <si>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</si>
  <si>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</si>
  <si>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</si>
  <si>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</si>
  <si>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</si>
  <si>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</si>
  <si>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</si>
  <si>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</si>
  <si>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</si>
  <si>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</si>
  <si>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</si>
  <si>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</si>
  <si>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</si>
  <si>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</si>
  <si>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</si>
  <si>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</si>
  <si>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</si>
  <si>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</si>
  <si>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</si>
  <si>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</si>
  <si>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</si>
  <si>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</si>
  <si>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</si>
  <si>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</si>
  <si>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</si>
  <si>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</si>
  <si>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</si>
  <si>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</si>
  <si>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</si>
  <si>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</si>
  <si>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</si>
  <si>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</si>
  <si>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</si>
  <si>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</si>
  <si>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</si>
  <si>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</si>
  <si>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</si>
  <si>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</si>
  <si>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</si>
  <si>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</si>
  <si>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</si>
  <si>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</si>
  <si>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</si>
  <si>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</si>
  <si>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</si>
  <si>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</si>
  <si>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</si>
  <si>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</si>
  <si>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</si>
  <si>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</si>
  <si>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</si>
  <si>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</si>
  <si>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</si>
  <si>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</si>
  <si>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</si>
  <si>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</si>
  <si>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</si>
  <si>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</si>
  <si>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</si>
  <si>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</si>
  <si>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</si>
  <si>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</si>
  <si>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</si>
  <si>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</si>
  <si>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</si>
  <si>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</si>
  <si>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</si>
  <si>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</si>
  <si>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</si>
  <si>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</si>
  <si>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</si>
  <si>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</si>
  <si>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</si>
  <si>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</si>
  <si>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</si>
  <si>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</si>
  <si>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</si>
  <si>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</si>
  <si>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</si>
  <si>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</si>
  <si>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</si>
  <si>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</si>
  <si>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</si>
  <si>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</si>
  <si>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</si>
  <si>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</si>
  <si>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</si>
  <si>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</si>
  <si>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</si>
  <si>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</si>
  <si>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</si>
  <si>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</si>
  <si>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</si>
  <si>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</si>
  <si>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</si>
  <si>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</si>
  <si>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</si>
  <si>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</si>
  <si>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</si>
  <si>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</si>
  <si>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</si>
  <si>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</si>
  <si>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</si>
  <si>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</si>
  <si>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</si>
  <si>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</si>
  <si>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</si>
  <si>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</si>
  <si>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</si>
  <si>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</si>
  <si>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</si>
  <si>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</si>
  <si>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</si>
  <si>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</si>
  <si>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</si>
  <si>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</si>
  <si>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</si>
  <si>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</si>
  <si>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</si>
  <si>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</si>
  <si>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</si>
  <si>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</si>
  <si>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</si>
  <si>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</si>
  <si>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</si>
  <si>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</si>
  <si>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</si>
  <si>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</si>
  <si>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</si>
  <si>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</si>
  <si>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</si>
  <si>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</si>
  <si>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</si>
  <si>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</si>
  <si>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</si>
  <si>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</si>
  <si>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</si>
  <si>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</si>
  <si>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</si>
  <si>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</si>
  <si>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</si>
  <si>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</si>
  <si>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</si>
  <si>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</si>
  <si>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</si>
  <si>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</si>
  <si>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</si>
  <si>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</si>
  <si>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</si>
  <si>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</si>
  <si>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</si>
  <si>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</si>
  <si>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</si>
  <si>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</si>
  <si>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</si>
  <si>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</si>
  <si>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</si>
  <si>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</si>
  <si>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</si>
  <si>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</si>
  <si>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</si>
  <si>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</si>
  <si>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</si>
  <si>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</si>
  <si>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</si>
  <si>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</si>
  <si>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</si>
  <si>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</si>
  <si>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</si>
  <si>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</si>
  <si>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</si>
  <si>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</si>
  <si>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</si>
  <si>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</si>
  <si>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</si>
  <si>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</si>
  <si>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</si>
  <si>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</si>
  <si>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</si>
  <si>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</si>
  <si>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</si>
  <si>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</si>
  <si>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</si>
  <si>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</si>
  <si>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</si>
  <si>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</si>
  <si>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</si>
  <si>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</si>
  <si>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</si>
  <si>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</si>
  <si>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</si>
  <si>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</si>
  <si>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</si>
  <si>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</si>
  <si>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</si>
  <si>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</si>
  <si>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</si>
  <si>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</si>
  <si>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</si>
  <si>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</si>
  <si>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</si>
  <si>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</si>
  <si>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</si>
  <si>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</si>
  <si>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</si>
  <si>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</si>
  <si>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</si>
  <si>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</si>
  <si>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</si>
  <si>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</si>
  <si>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</si>
  <si>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</si>
  <si>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</si>
  <si>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</si>
  <si>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</si>
  <si>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</si>
  <si>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</si>
  <si>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</si>
  <si>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</si>
  <si>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</si>
  <si>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</si>
  <si>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</si>
  <si>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</si>
  <si>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</si>
  <si>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</si>
  <si>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</si>
  <si>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</si>
  <si>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</si>
  <si>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</si>
  <si>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</si>
  <si>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</si>
  <si>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</si>
  <si>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</si>
  <si>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</si>
  <si>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</si>
  <si>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</si>
  <si>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</si>
  <si>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</si>
  <si>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</si>
  <si>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</si>
  <si>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</si>
  <si>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</si>
  <si>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</si>
  <si>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</si>
  <si>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</si>
  <si>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</si>
  <si>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</si>
  <si>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</si>
  <si>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</si>
  <si>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</si>
  <si>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</si>
  <si>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</si>
  <si>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</si>
  <si>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</si>
  <si>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</si>
  <si>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</si>
  <si>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</si>
  <si>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</si>
  <si>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</si>
  <si>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</si>
  <si>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</si>
  <si>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</si>
  <si>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</si>
  <si>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</si>
  <si>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</si>
  <si>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</si>
  <si>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</si>
  <si>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</si>
  <si>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</si>
  <si>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</si>
  <si>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</si>
  <si>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</si>
  <si>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</si>
  <si>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</si>
  <si>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</si>
  <si>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</si>
  <si>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</si>
  <si>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</si>
  <si>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</si>
  <si>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</si>
  <si>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</si>
  <si>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</si>
  <si>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</si>
  <si>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</si>
  <si>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</si>
  <si>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</si>
  <si>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</si>
  <si>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</si>
  <si>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</si>
  <si>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</si>
  <si>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</si>
  <si>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</si>
  <si>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</si>
  <si>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</si>
  <si>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</si>
  <si>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</si>
  <si>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</si>
  <si>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</si>
  <si>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</si>
  <si>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</si>
  <si>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</si>
  <si>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</si>
  <si>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</si>
  <si>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</si>
  <si>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</si>
  <si>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</si>
  <si>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</si>
  <si>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</si>
  <si>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</si>
  <si>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</si>
  <si>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</si>
  <si>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</si>
  <si>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</si>
  <si>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</si>
  <si>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</si>
  <si>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</si>
  <si>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</si>
  <si>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</si>
  <si>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</si>
  <si>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</si>
  <si>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</si>
  <si>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</si>
  <si>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</si>
  <si>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</si>
  <si>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</si>
  <si>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</si>
  <si>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</si>
  <si>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</si>
  <si>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</si>
  <si>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</si>
  <si>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</si>
  <si>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</si>
  <si>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</si>
  <si>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</si>
  <si>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</si>
  <si>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</si>
  <si>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</si>
  <si>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</si>
  <si>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</si>
  <si>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</si>
  <si>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</si>
  <si>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</si>
  <si>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</si>
  <si>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</si>
  <si>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</si>
  <si>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</si>
  <si>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</si>
  <si>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</si>
  <si>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</si>
  <si>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</si>
  <si>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</si>
  <si>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</si>
  <si>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</si>
  <si>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</si>
  <si>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</si>
  <si>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</si>
  <si>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</si>
  <si>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</si>
  <si>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</si>
  <si>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</si>
  <si>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</si>
  <si>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</si>
  <si>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</si>
  <si>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</si>
  <si>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</si>
  <si>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</si>
  <si>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</si>
  <si>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</si>
  <si>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</si>
  <si>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</si>
  <si>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</si>
  <si>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</si>
  <si>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</si>
  <si>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</si>
  <si>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</si>
  <si>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</si>
  <si>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</si>
  <si>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</si>
  <si>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</si>
  <si>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</si>
  <si>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</si>
  <si>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</si>
  <si>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</si>
  <si>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</si>
  <si>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</si>
  <si>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</si>
  <si>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</si>
  <si>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</si>
  <si>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</si>
  <si>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</si>
  <si>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</si>
  <si>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</si>
  <si>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</si>
  <si>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</si>
  <si>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</si>
  <si>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</si>
  <si>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</si>
  <si>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</si>
  <si>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</si>
  <si>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</si>
  <si>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</si>
  <si>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</si>
  <si>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</si>
  <si>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</si>
  <si>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</si>
  <si>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</si>
  <si>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</si>
  <si>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</si>
  <si>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</si>
  <si>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</si>
  <si>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</si>
  <si>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</si>
  <si>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</si>
  <si>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</si>
  <si>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</si>
  <si>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</si>
  <si>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</si>
  <si>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</si>
  <si>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</si>
  <si>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</si>
  <si>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</si>
  <si>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</si>
  <si>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</si>
  <si>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</si>
  <si>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</si>
  <si>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</si>
  <si>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</si>
  <si>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</si>
  <si>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</si>
  <si>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</si>
  <si>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</si>
  <si>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</si>
  <si>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</si>
  <si>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</si>
  <si>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</si>
  <si>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</si>
  <si>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</si>
  <si>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</si>
  <si>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</si>
  <si>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</si>
  <si>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</si>
  <si>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</si>
  <si>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</si>
  <si>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</si>
  <si>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</si>
  <si>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</si>
  <si>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</si>
  <si>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</si>
  <si>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</si>
  <si>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</si>
  <si>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</si>
  <si>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</si>
  <si>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</si>
  <si>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</si>
  <si>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</si>
  <si>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</si>
  <si>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</si>
  <si>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</si>
  <si>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</si>
  <si>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</si>
  <si>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</si>
  <si>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</si>
  <si>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</si>
  <si>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</si>
  <si>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</si>
  <si>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</si>
  <si>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</si>
  <si>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</si>
  <si>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</si>
  <si>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</si>
  <si>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</si>
  <si>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</si>
  <si>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</si>
  <si>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</si>
  <si>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</si>
  <si>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</si>
  <si>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</si>
  <si>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</si>
  <si>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</si>
  <si>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</si>
  <si>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</si>
  <si>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</si>
  <si>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</si>
  <si>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</si>
  <si>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</si>
  <si>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</si>
  <si>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</si>
  <si>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</si>
  <si>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</si>
  <si>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</si>
  <si>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</si>
  <si>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</si>
  <si>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</si>
  <si>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</si>
  <si>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</si>
  <si>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</si>
  <si>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</si>
  <si>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</si>
  <si>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</si>
  <si>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</si>
  <si>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</si>
  <si>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</si>
  <si>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</si>
  <si>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</si>
  <si>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</si>
  <si>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</si>
  <si>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</si>
  <si>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</si>
  <si>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</si>
  <si>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</si>
  <si>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</si>
  <si>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</si>
  <si>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</si>
  <si>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</si>
  <si>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</si>
  <si>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</si>
  <si>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</si>
  <si>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</si>
  <si>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</si>
  <si>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</si>
  <si>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</si>
  <si>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</si>
  <si>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</si>
  <si>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</si>
  <si>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</si>
  <si>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</si>
  <si>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</si>
  <si>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</si>
  <si>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</si>
  <si>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</si>
  <si>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</si>
  <si>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</si>
  <si>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</si>
  <si>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</si>
  <si>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</si>
  <si>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</si>
  <si>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</si>
  <si>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</si>
  <si>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</si>
  <si>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</si>
  <si>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</si>
  <si>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</si>
  <si>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</si>
  <si>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</si>
  <si>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</si>
  <si>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</si>
  <si>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</si>
  <si>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</si>
  <si>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</si>
  <si>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</si>
  <si>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</si>
  <si>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</si>
  <si>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</si>
  <si>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</si>
  <si>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</si>
  <si>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</si>
  <si>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</si>
  <si>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</si>
  <si>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</si>
  <si>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</si>
  <si>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</si>
  <si>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</si>
  <si>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</si>
  <si>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</si>
  <si>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</si>
  <si>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</si>
  <si>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</si>
  <si>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</si>
  <si>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</si>
  <si>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</si>
  <si>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</si>
  <si>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</si>
  <si>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</si>
  <si>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</si>
  <si>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</si>
  <si>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</si>
  <si>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</si>
  <si>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</si>
  <si>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</si>
  <si>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</si>
  <si>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</si>
  <si>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</si>
  <si>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</si>
  <si>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</si>
  <si>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</si>
  <si>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</si>
  <si>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</si>
  <si>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</si>
  <si>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</si>
  <si>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</si>
  <si>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</si>
  <si>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</si>
  <si>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</si>
  <si>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</si>
  <si>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</si>
  <si>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</si>
  <si>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</si>
  <si>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</si>
  <si>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</si>
  <si>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</si>
  <si>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</si>
  <si>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</si>
  <si>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</si>
  <si>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</si>
  <si>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</si>
  <si>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</si>
  <si>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</si>
  <si>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</si>
  <si>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</si>
  <si>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</si>
  <si>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</si>
  <si>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</si>
  <si>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</si>
  <si>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</si>
  <si>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</si>
  <si>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</si>
  <si>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</si>
  <si>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</si>
  <si>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</si>
  <si>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</si>
  <si>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</si>
  <si>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</si>
  <si>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</si>
  <si>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</si>
  <si>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</si>
  <si>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</si>
  <si>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</si>
  <si>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</si>
  <si>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</si>
  <si>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</si>
  <si>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</si>
  <si>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</si>
  <si>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</si>
  <si>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</si>
  <si>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</si>
  <si>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</si>
  <si>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</si>
  <si>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</si>
  <si>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</si>
  <si>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</si>
  <si>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</si>
  <si>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</si>
  <si>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</si>
  <si>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</si>
  <si>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</si>
  <si>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</si>
  <si>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</si>
  <si>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</si>
  <si>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</si>
  <si>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</si>
  <si>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</si>
  <si>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</si>
  <si>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</si>
  <si>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</si>
  <si>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</si>
  <si>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</si>
  <si>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</si>
  <si>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</si>
  <si>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</si>
  <si>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</si>
  <si>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</si>
  <si>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</si>
  <si>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</si>
  <si>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</si>
  <si>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</si>
  <si>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</si>
  <si>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</si>
  <si>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</si>
  <si>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</si>
  <si>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</si>
  <si>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</si>
  <si>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</si>
  <si>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</si>
  <si>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</si>
  <si>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</si>
  <si>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</si>
  <si>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</si>
  <si>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</si>
  <si>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</si>
  <si>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</si>
  <si>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</si>
  <si>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</si>
  <si>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</si>
  <si>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</si>
  <si>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</si>
  <si>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</si>
  <si>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</si>
  <si>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</si>
  <si>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</si>
  <si>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</si>
  <si>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</si>
  <si>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</si>
  <si>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</si>
  <si>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</si>
  <si>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</si>
  <si>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</si>
  <si>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</si>
  <si>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</si>
  <si>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</si>
  <si>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</si>
  <si>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</si>
  <si>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</si>
  <si>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</si>
  <si>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</si>
  <si>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</si>
  <si>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</si>
  <si>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</si>
  <si>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</si>
  <si>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</si>
  <si>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</si>
  <si>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</si>
  <si>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</si>
  <si>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</si>
  <si>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</si>
  <si>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</si>
  <si>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</si>
  <si>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</si>
  <si>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</si>
  <si>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</si>
  <si>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</si>
  <si>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</si>
  <si>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</si>
  <si>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</si>
  <si>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</si>
  <si>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</si>
  <si>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</si>
  <si>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</si>
  <si>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</si>
  <si>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</si>
  <si>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</si>
  <si>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</si>
  <si>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</si>
  <si>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</si>
  <si>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</si>
  <si>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</si>
  <si>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</si>
  <si>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</si>
  <si>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</si>
  <si>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</si>
  <si>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</si>
  <si>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</si>
  <si>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</si>
  <si>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</si>
  <si>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</si>
  <si>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</si>
  <si>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</si>
  <si>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</si>
  <si>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</si>
  <si>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</si>
  <si>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</si>
  <si>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</si>
  <si>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</si>
  <si>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</si>
  <si>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</si>
  <si>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</si>
  <si>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</si>
  <si>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</si>
  <si>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</si>
  <si>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</si>
  <si>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</si>
  <si>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</si>
  <si>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</si>
  <si>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</si>
  <si>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</si>
  <si>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</si>
  <si>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</si>
  <si>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</si>
  <si>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</si>
  <si>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</si>
  <si>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</si>
  <si>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</si>
  <si>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</si>
  <si>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</si>
  <si>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</si>
  <si>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</si>
  <si>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</si>
  <si>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</si>
  <si>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</si>
  <si>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</si>
  <si>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</si>
  <si>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</si>
  <si>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</si>
  <si>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</si>
  <si>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</si>
  <si>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</si>
  <si>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</si>
  <si>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</si>
  <si>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</si>
  <si>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</si>
  <si>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</si>
  <si>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</si>
  <si>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</si>
  <si>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</si>
  <si>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</si>
  <si>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</si>
  <si>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</si>
  <si>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</si>
  <si>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</si>
  <si>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</si>
  <si>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</si>
  <si>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</si>
  <si>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</si>
  <si>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</si>
  <si>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</si>
  <si>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</si>
  <si>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</si>
  <si>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</si>
  <si>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</si>
  <si>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</si>
  <si>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</si>
  <si>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</si>
  <si>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</si>
  <si>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</si>
  <si>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</si>
  <si>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</si>
  <si>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</si>
  <si>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</si>
  <si>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</si>
  <si>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</si>
  <si>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</si>
  <si>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</si>
  <si>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</si>
  <si>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</si>
  <si>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</si>
  <si>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</si>
  <si>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</si>
  <si>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</si>
  <si>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</si>
  <si>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</si>
  <si>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</si>
  <si>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</si>
  <si>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</si>
  <si>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</si>
  <si>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</si>
  <si>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</si>
  <si>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</si>
  <si>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</si>
  <si>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</si>
  <si>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</si>
  <si>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</si>
  <si>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</si>
  <si>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</si>
  <si>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</si>
  <si>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</si>
  <si>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</si>
  <si>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</si>
  <si>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</si>
  <si>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</si>
  <si>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</si>
  <si>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</si>
  <si>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</si>
  <si>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</si>
  <si>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</si>
  <si>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</si>
  <si>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</si>
  <si>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</si>
  <si>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</si>
  <si>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</si>
  <si>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</si>
  <si>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</si>
  <si>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</si>
  <si>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</si>
  <si>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</si>
  <si>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</si>
  <si>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</si>
  <si>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</si>
  <si>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</si>
  <si>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</si>
  <si>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</si>
  <si>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</si>
  <si>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</si>
  <si>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</si>
  <si>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</si>
  <si>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</si>
  <si>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</si>
  <si>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</si>
  <si>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</si>
  <si>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</si>
  <si>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</si>
  <si>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</si>
  <si>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</si>
  <si>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</si>
  <si>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</si>
  <si>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</si>
  <si>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</si>
  <si>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</si>
  <si>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</si>
  <si>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</si>
  <si>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</si>
  <si>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</si>
  <si>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</si>
  <si>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</si>
  <si>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</si>
  <si>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</si>
  <si>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</si>
  <si>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</si>
  <si>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</si>
  <si>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</si>
  <si>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</si>
  <si>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</si>
  <si>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</si>
  <si>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</si>
  <si>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</si>
  <si>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</si>
  <si>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</si>
  <si>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</si>
  <si>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</si>
  <si>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</si>
  <si>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</si>
  <si>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</si>
  <si>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</si>
  <si>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</si>
  <si>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</si>
  <si>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</si>
  <si>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</si>
  <si>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</si>
  <si>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</si>
  <si>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</si>
  <si>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</si>
  <si>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</si>
  <si>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</si>
  <si>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</si>
  <si>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</si>
  <si>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</si>
  <si>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</si>
  <si>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</si>
  <si>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</si>
  <si>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</si>
  <si>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</si>
  <si>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</si>
  <si>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</si>
  <si>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</si>
  <si>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</si>
  <si>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</si>
  <si>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</si>
  <si>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</si>
  <si>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</si>
  <si>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</si>
  <si>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</si>
  <si>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</si>
  <si>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</si>
  <si>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</si>
  <si>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</si>
  <si>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</si>
  <si>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</si>
  <si>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</si>
  <si>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</si>
  <si>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</si>
  <si>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</si>
  <si>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</si>
  <si>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</si>
  <si>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</si>
  <si>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</si>
  <si>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</si>
  <si>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</si>
  <si>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</si>
  <si>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</si>
  <si>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</si>
  <si>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</si>
  <si>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</si>
  <si>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</si>
  <si>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</si>
  <si>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</si>
  <si>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</si>
  <si>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</si>
  <si>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</si>
  <si>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</si>
  <si>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</si>
  <si>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</si>
  <si>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</si>
  <si>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</si>
  <si>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</si>
  <si>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</si>
  <si>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</si>
  <si>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</si>
  <si>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</si>
  <si>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</si>
  <si>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</si>
  <si>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</si>
  <si>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</si>
  <si>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</si>
  <si>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</si>
  <si>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</si>
  <si>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</si>
  <si>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</si>
  <si>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</si>
  <si>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</si>
  <si>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</si>
  <si>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</si>
  <si>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</si>
  <si>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</si>
  <si>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</si>
  <si>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</si>
  <si>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</si>
  <si>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</si>
  <si>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</si>
  <si>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</si>
  <si>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</si>
  <si>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</si>
  <si>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</si>
  <si>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</si>
  <si>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</si>
  <si>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</si>
  <si>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</si>
  <si>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</si>
  <si>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</si>
  <si>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</si>
  <si>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</si>
  <si>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</si>
  <si>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</si>
  <si>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</si>
  <si>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</si>
  <si>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</si>
  <si>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</si>
  <si>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</si>
  <si>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</si>
  <si>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</si>
  <si>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</si>
  <si>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</si>
  <si>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</si>
  <si>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</si>
  <si>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</si>
  <si>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</si>
  <si>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</si>
  <si>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</si>
  <si>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</si>
  <si>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</si>
  <si>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</si>
  <si>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</si>
  <si>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</si>
  <si>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</si>
  <si>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</si>
  <si>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</si>
  <si>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</si>
  <si>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</si>
  <si>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</si>
  <si>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</si>
  <si>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</si>
  <si>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</si>
  <si>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</si>
  <si>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</si>
  <si>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</si>
  <si>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</si>
  <si>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</si>
  <si>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</si>
  <si>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</si>
  <si>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</si>
  <si>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</si>
  <si>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</si>
  <si>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</si>
  <si>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</si>
  <si>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</si>
  <si>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</si>
  <si>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</si>
  <si>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</si>
  <si>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</si>
  <si>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</si>
  <si>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</si>
  <si>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</si>
  <si>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</si>
  <si>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</si>
  <si>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</si>
  <si>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</si>
  <si>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</si>
  <si>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</si>
  <si>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</si>
  <si>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</si>
  <si>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</si>
  <si>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</si>
  <si>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</si>
  <si>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</si>
  <si>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</si>
  <si>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</si>
  <si>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</si>
  <si>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</si>
  <si>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</si>
  <si>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</si>
  <si>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</si>
  <si>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</si>
  <si>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</si>
  <si>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</si>
  <si>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</si>
  <si>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</si>
  <si>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</si>
  <si>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</si>
  <si>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</si>
  <si>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</si>
  <si>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</si>
  <si>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</si>
  <si>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</si>
  <si>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</si>
  <si>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</si>
  <si>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</si>
  <si>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</si>
  <si>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</si>
  <si>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</si>
  <si>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</si>
  <si>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</si>
  <si>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</si>
  <si>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</si>
  <si>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</si>
  <si>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</si>
  <si>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</si>
  <si>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</si>
  <si>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</si>
  <si>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</si>
  <si>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</si>
  <si>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</si>
  <si>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</si>
  <si>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</si>
  <si>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</si>
  <si>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</si>
  <si>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</si>
  <si>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</si>
  <si>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</si>
  <si>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</si>
  <si>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</si>
  <si>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</si>
  <si>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</si>
  <si>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</si>
  <si>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</si>
  <si>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</si>
  <si>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</si>
  <si>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</si>
  <si>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</si>
  <si>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</si>
  <si>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</si>
  <si>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</si>
  <si>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</si>
  <si>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</si>
  <si>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</si>
  <si>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</si>
  <si>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</si>
  <si>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</si>
  <si>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</si>
  <si>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</si>
  <si>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</si>
  <si>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</si>
  <si>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</si>
  <si>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</si>
  <si>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</si>
  <si>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</si>
  <si>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</si>
  <si>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</si>
  <si>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</si>
  <si>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</si>
  <si>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</si>
  <si>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</si>
  <si>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</si>
  <si>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</si>
  <si>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</si>
  <si>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</si>
  <si>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</si>
  <si>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</si>
  <si>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</si>
  <si>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</si>
  <si>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</si>
  <si>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</si>
  <si>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</si>
  <si>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</si>
  <si>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</si>
  <si>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</si>
  <si>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</si>
  <si>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</si>
  <si>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</si>
  <si>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</si>
  <si>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</si>
  <si>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</si>
  <si>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</si>
  <si>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</si>
  <si>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</si>
  <si>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</si>
  <si>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</si>
  <si>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</si>
  <si>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</si>
  <si>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</si>
  <si>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</si>
  <si>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</si>
  <si>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</si>
  <si>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</si>
  <si>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</si>
  <si>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</si>
  <si>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</si>
  <si>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</si>
  <si>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</si>
  <si>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</si>
  <si>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</si>
  <si>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</si>
  <si>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</si>
  <si>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</si>
  <si>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</si>
  <si>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</si>
  <si>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</si>
  <si>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</si>
  <si>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</si>
  <si>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</si>
  <si>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</si>
  <si>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</si>
  <si>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</si>
  <si>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</si>
  <si>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</si>
  <si>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</si>
  <si>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</si>
  <si>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</si>
  <si>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</si>
  <si>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</si>
  <si>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</si>
  <si>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</si>
  <si>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</si>
  <si>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</si>
  <si>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</si>
  <si>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</si>
  <si>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</si>
  <si>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</si>
  <si>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</si>
  <si>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</si>
  <si>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</si>
  <si>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</si>
  <si>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</si>
  <si>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</si>
  <si>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</si>
  <si>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</si>
  <si>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</si>
  <si>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</si>
  <si>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</si>
  <si>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</si>
  <si>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</si>
  <si>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</si>
  <si>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</si>
  <si>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</si>
  <si>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</si>
  <si>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</si>
  <si>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</si>
  <si>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</si>
  <si>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</si>
  <si>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</si>
  <si>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</si>
  <si>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</si>
  <si>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</si>
  <si>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</si>
  <si>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</si>
  <si>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</si>
  <si>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</si>
  <si>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</si>
  <si>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</si>
  <si>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</si>
  <si>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</si>
  <si>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</si>
  <si>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</si>
  <si>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</si>
  <si>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</si>
  <si>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</si>
  <si>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</si>
  <si>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</si>
  <si>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</si>
  <si>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</si>
  <si>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</si>
  <si>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</si>
  <si>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</si>
  <si>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</si>
  <si>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</si>
  <si>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</si>
  <si>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</si>
  <si>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</si>
  <si>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</si>
  <si>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</si>
  <si>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</si>
  <si>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</si>
  <si>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</si>
  <si>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</si>
  <si>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</si>
  <si>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</si>
  <si>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</si>
  <si>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</si>
  <si>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</si>
  <si>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</si>
  <si>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</si>
  <si>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</si>
  <si>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</si>
  <si>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</si>
  <si>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</si>
  <si>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</si>
  <si>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</si>
  <si>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</si>
  <si>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</si>
  <si>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</si>
  <si>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</si>
  <si>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</si>
  <si>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</si>
  <si>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</si>
  <si>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</si>
  <si>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</si>
  <si>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</si>
  <si>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</si>
  <si>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</si>
  <si>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</si>
  <si>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</si>
  <si>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</si>
  <si>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</si>
  <si>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</si>
  <si>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</si>
  <si>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</si>
  <si>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</si>
  <si>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</si>
  <si>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</si>
  <si>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</si>
  <si>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</si>
  <si>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</si>
  <si>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</si>
  <si>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</si>
  <si>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</si>
  <si>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</si>
  <si>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</si>
  <si>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</si>
  <si>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</si>
  <si>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</si>
  <si>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</si>
  <si>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</si>
  <si>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</si>
  <si>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</si>
  <si>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</si>
  <si>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</si>
  <si>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</si>
  <si>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</si>
  <si>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</si>
  <si>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</si>
  <si>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</si>
  <si>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</si>
  <si>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</si>
  <si>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</si>
  <si>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</si>
  <si>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</si>
  <si>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</si>
  <si>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</si>
  <si>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</si>
  <si>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</si>
  <si>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</si>
  <si>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</si>
  <si>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</si>
  <si>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</si>
  <si>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</si>
  <si>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</si>
  <si>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</si>
  <si>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</si>
  <si>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</si>
  <si>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</si>
  <si>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</si>
  <si>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</si>
  <si>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</si>
  <si>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</si>
  <si>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</si>
  <si>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</si>
  <si>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</si>
  <si>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</si>
  <si>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</si>
  <si>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</si>
  <si>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</si>
  <si>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</si>
  <si>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</si>
  <si>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</si>
  <si>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</si>
  <si>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</si>
  <si>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</si>
  <si>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</si>
  <si>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</si>
  <si>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</si>
  <si>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</si>
  <si>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</si>
  <si>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</si>
  <si>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</si>
  <si>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</si>
  <si>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</si>
  <si>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</si>
  <si>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</si>
  <si>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</si>
  <si>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</si>
  <si>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</si>
  <si>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</si>
  <si>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</si>
  <si>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</si>
  <si>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</si>
  <si>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</si>
  <si>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</si>
  <si>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</si>
  <si>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</si>
  <si>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</si>
  <si>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</si>
  <si>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</si>
  <si>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</si>
  <si>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</si>
  <si>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</si>
  <si>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</si>
  <si>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</si>
  <si>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</si>
  <si>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</si>
  <si>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</si>
  <si>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</si>
  <si>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</si>
  <si>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</si>
  <si>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</si>
  <si>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</si>
  <si>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</si>
  <si>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</si>
  <si>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</si>
  <si>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</si>
  <si>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</si>
  <si>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</si>
  <si>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</si>
  <si>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</si>
  <si>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</si>
  <si>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</si>
  <si>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</si>
  <si>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</si>
  <si>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</si>
  <si>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</si>
  <si>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</si>
  <si>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</si>
  <si>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</si>
  <si>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</si>
  <si>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</si>
  <si>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</si>
  <si>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</si>
  <si>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</si>
  <si>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</si>
  <si>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</si>
  <si>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</si>
  <si>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</si>
  <si>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</si>
  <si>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</si>
  <si>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</si>
  <si>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</si>
  <si>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</si>
  <si>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</si>
  <si>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</si>
  <si>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</si>
  <si>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</si>
  <si>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</si>
  <si>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</si>
  <si>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</si>
  <si>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</si>
  <si>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</si>
  <si>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</si>
  <si>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</si>
  <si>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</si>
  <si>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</si>
  <si>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</si>
  <si>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</si>
  <si>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</si>
  <si>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</si>
  <si>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</si>
  <si>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</si>
  <si>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</si>
  <si>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</si>
  <si>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</si>
  <si>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</si>
  <si>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</si>
  <si>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</si>
  <si>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</si>
  <si>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</si>
  <si>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</si>
  <si>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</si>
  <si>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</si>
  <si>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</si>
  <si>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</si>
  <si>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</si>
  <si>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</si>
  <si>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</si>
  <si>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</si>
  <si>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</si>
  <si>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</si>
  <si>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</si>
  <si>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</si>
  <si>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</si>
  <si>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</si>
  <si>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</si>
  <si>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</si>
  <si>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</si>
  <si>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</si>
  <si>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</si>
  <si>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</si>
  <si>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</si>
  <si>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</si>
  <si>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</si>
  <si>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</si>
  <si>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</si>
  <si>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</si>
  <si>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</si>
  <si>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</si>
  <si>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</si>
  <si>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</si>
  <si>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</si>
  <si>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</si>
  <si>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</si>
  <si>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</si>
  <si>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</si>
  <si>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</si>
  <si>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</si>
  <si>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</si>
  <si>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</si>
  <si>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</si>
  <si>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</si>
  <si>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</si>
  <si>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</si>
  <si>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</si>
  <si>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</si>
  <si>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</si>
  <si>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</si>
  <si>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</si>
  <si>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</si>
  <si>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</si>
  <si>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</si>
  <si>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</si>
  <si>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</si>
  <si>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</si>
  <si>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</si>
  <si>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</si>
  <si>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</si>
  <si>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</si>
  <si>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</si>
  <si>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</si>
  <si>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</si>
  <si>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</si>
  <si>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</si>
  <si>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</si>
  <si>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</si>
  <si>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</si>
  <si>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</si>
  <si>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</si>
  <si>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</si>
  <si>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</si>
  <si>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</si>
  <si>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</si>
  <si>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</si>
  <si>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</si>
  <si>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</si>
  <si>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</si>
  <si>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</si>
  <si>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</si>
  <si>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</si>
  <si>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</si>
  <si>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</si>
  <si>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</si>
  <si>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</si>
  <si>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</si>
  <si>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</si>
  <si>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</si>
  <si>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</si>
  <si>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</si>
  <si>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</si>
  <si>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</si>
  <si>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</si>
  <si>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</si>
  <si>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</si>
  <si>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</si>
  <si>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</si>
  <si>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</si>
  <si>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</si>
  <si>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</si>
  <si>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</si>
  <si>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</si>
  <si>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</si>
  <si>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</si>
  <si>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</si>
  <si>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</si>
  <si>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</si>
  <si>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</si>
  <si>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</si>
  <si>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</si>
  <si>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</si>
  <si>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</si>
  <si>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</si>
  <si>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</si>
  <si>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</si>
  <si>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</si>
  <si>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</si>
  <si>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</si>
  <si>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</si>
  <si>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</si>
  <si>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</si>
  <si>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</si>
  <si>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</si>
  <si>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</si>
  <si>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</si>
  <si>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</si>
  <si>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</si>
  <si>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</si>
  <si>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</si>
  <si>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</si>
  <si>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</si>
  <si>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</si>
  <si>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</si>
  <si>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</si>
  <si>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</si>
  <si>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</si>
  <si>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</si>
  <si>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</si>
  <si>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</si>
  <si>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</si>
  <si>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</si>
  <si>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</si>
  <si>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</si>
  <si>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</si>
  <si>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</si>
  <si>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</si>
  <si>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</si>
  <si>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</si>
  <si>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</si>
  <si>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</si>
  <si>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</si>
  <si>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</si>
  <si>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</si>
  <si>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</si>
  <si>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</si>
  <si>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</si>
  <si>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</si>
  <si>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</si>
  <si>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</si>
  <si>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</si>
  <si>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</si>
  <si>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</si>
  <si>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</si>
  <si>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</si>
  <si>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</si>
  <si>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</si>
  <si>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</si>
  <si>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</si>
  <si>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</si>
  <si>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</si>
  <si>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</si>
  <si>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</si>
  <si>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</si>
  <si>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</si>
  <si>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</si>
  <si>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</si>
  <si>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</si>
  <si>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</si>
  <si>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</si>
  <si>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</si>
  <si>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</si>
  <si>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</si>
  <si>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</si>
  <si>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</si>
  <si>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</si>
  <si>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</si>
  <si>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</si>
  <si>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</si>
  <si>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</si>
  <si>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</si>
  <si>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</si>
  <si>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</si>
  <si>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</si>
  <si>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</si>
  <si>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</si>
  <si>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</si>
  <si>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</si>
  <si>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</si>
  <si>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</si>
  <si>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</si>
  <si>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</si>
  <si>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</si>
  <si>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</si>
  <si>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</si>
  <si>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</si>
  <si>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</si>
  <si>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</si>
  <si>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</si>
  <si>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</si>
  <si>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</si>
  <si>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</si>
  <si>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</si>
  <si>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</si>
  <si>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</si>
  <si>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</si>
  <si>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</si>
  <si>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</si>
  <si>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</si>
  <si>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</si>
  <si>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</si>
  <si>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</si>
  <si>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</si>
  <si>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</si>
  <si>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</si>
  <si>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</si>
  <si>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</si>
  <si>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</si>
  <si>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</si>
  <si>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</si>
  <si>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</si>
  <si>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</si>
  <si>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</si>
  <si>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</si>
  <si>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</si>
  <si>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</si>
  <si>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</si>
  <si>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</si>
  <si>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</si>
  <si>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</si>
  <si>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</si>
  <si>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</si>
  <si>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</si>
  <si>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</si>
  <si>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</si>
  <si>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</si>
  <si>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</si>
  <si>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</si>
  <si>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</si>
  <si>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</si>
  <si>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</si>
  <si>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</si>
  <si>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</si>
  <si>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</si>
  <si>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</si>
  <si>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</si>
  <si>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</si>
  <si>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</si>
  <si>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</si>
  <si>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</si>
  <si>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</si>
  <si>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</si>
  <si>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</si>
  <si>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</si>
  <si>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</si>
  <si>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</si>
  <si>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</si>
  <si>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</si>
  <si>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</si>
  <si>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</si>
  <si>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</si>
  <si>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</si>
  <si>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</si>
  <si>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</si>
  <si>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</si>
  <si>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</si>
  <si>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</si>
  <si>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</si>
  <si>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</si>
  <si>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</si>
  <si>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</si>
  <si>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</si>
  <si>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</si>
  <si>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</si>
  <si>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</si>
  <si>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</si>
  <si>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</si>
  <si>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</si>
  <si>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</si>
  <si>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</si>
  <si>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</si>
  <si>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</si>
  <si>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</si>
  <si>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</si>
  <si>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</si>
  <si>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</si>
  <si>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</si>
  <si>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</si>
  <si>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</si>
  <si>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</si>
  <si>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</si>
  <si>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</si>
  <si>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</si>
  <si>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</si>
  <si>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</si>
  <si>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</si>
  <si>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</si>
  <si>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</si>
  <si>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</si>
  <si>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</si>
  <si>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</si>
  <si>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</si>
  <si>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</si>
  <si>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</si>
  <si>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</si>
  <si>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</si>
  <si>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</si>
  <si>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</si>
  <si>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</si>
  <si>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</si>
  <si>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</si>
  <si>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</si>
  <si>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</si>
  <si>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</si>
  <si>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</si>
  <si>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</si>
  <si>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</si>
  <si>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</si>
  <si>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</si>
  <si>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</si>
  <si>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</si>
  <si>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</si>
  <si>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</si>
  <si>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</si>
  <si>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</si>
  <si>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</si>
  <si>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</si>
  <si>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</si>
  <si>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</si>
  <si>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</si>
  <si>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</si>
  <si>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</si>
  <si>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</si>
  <si>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</si>
  <si>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</si>
  <si>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</si>
  <si>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</si>
  <si>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</si>
  <si>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</si>
  <si>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</si>
  <si>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</si>
  <si>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</si>
  <si>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</si>
  <si>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</si>
  <si>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</si>
  <si>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</si>
  <si>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</si>
  <si>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</si>
  <si>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</si>
  <si>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</si>
  <si>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</si>
  <si>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</si>
  <si>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</si>
  <si>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</si>
  <si>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</si>
  <si>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</si>
  <si>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</si>
  <si>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</si>
  <si>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</si>
  <si>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</si>
  <si>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</si>
  <si>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</si>
  <si>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</si>
  <si>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</si>
  <si>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</si>
  <si>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</si>
  <si>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</si>
  <si>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</si>
  <si>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</si>
  <si>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</si>
  <si>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</si>
  <si>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</si>
  <si>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</si>
  <si>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</si>
  <si>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</si>
  <si>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</si>
  <si>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</si>
  <si>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</si>
  <si>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</si>
  <si>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</si>
  <si>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</si>
  <si>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</si>
  <si>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</si>
  <si>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</si>
  <si>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</si>
  <si>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</si>
  <si>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</si>
  <si>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</si>
  <si>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</si>
  <si>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</si>
  <si>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</si>
  <si>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</si>
  <si>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</si>
  <si>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</si>
  <si>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</si>
  <si>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</si>
  <si>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</si>
  <si>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</si>
  <si>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</si>
  <si>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</si>
  <si>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</si>
  <si>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</si>
  <si>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</si>
  <si>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</si>
  <si>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</si>
  <si>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</si>
  <si>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</si>
  <si>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</si>
  <si>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</si>
  <si>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</si>
  <si>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</si>
  <si>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</si>
  <si>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</si>
  <si>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</si>
  <si>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</si>
  <si>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</si>
  <si>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</si>
  <si>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</si>
  <si>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</si>
  <si>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</si>
  <si>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</si>
  <si>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</si>
  <si>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</si>
  <si>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</si>
  <si>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</si>
  <si>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</si>
  <si>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</si>
  <si>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</si>
  <si>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</si>
  <si>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</si>
  <si>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</si>
  <si>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</si>
  <si>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</si>
  <si>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</si>
  <si>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</si>
  <si>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</si>
  <si>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</si>
  <si>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</si>
  <si>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</si>
  <si>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</si>
  <si>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</si>
  <si>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</si>
  <si>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</si>
  <si>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</si>
  <si>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</si>
  <si>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</si>
  <si>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</si>
  <si>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</si>
  <si>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</si>
  <si>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</si>
  <si>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</si>
  <si>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</si>
  <si>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</si>
  <si>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</si>
  <si>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</si>
  <si>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</si>
  <si>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</si>
  <si>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</si>
  <si>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</si>
  <si>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</si>
  <si>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</si>
  <si>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</si>
  <si>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</si>
  <si>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</si>
  <si>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</si>
  <si>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</si>
  <si>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</si>
  <si>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</si>
  <si>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</si>
  <si>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</si>
  <si>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</si>
  <si>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</si>
  <si>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</si>
  <si>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</si>
  <si>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</si>
  <si>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</si>
  <si>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</si>
  <si>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</si>
  <si>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</si>
  <si>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</si>
  <si>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</si>
  <si>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</si>
  <si>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</si>
  <si>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</si>
  <si>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</si>
  <si>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</si>
  <si>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</si>
  <si>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</si>
  <si>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</si>
  <si>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</si>
  <si>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</si>
  <si>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</si>
  <si>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</si>
  <si>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</si>
  <si>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</si>
  <si>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</si>
  <si>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</si>
  <si>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</si>
  <si>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</si>
  <si>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</si>
  <si>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</si>
  <si>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</si>
  <si>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</si>
  <si>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</si>
  <si>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</si>
  <si>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</si>
  <si>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</si>
  <si>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</si>
  <si>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</si>
  <si>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</si>
  <si>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</si>
  <si>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</si>
  <si>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</si>
  <si>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</si>
  <si>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</si>
  <si>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</si>
  <si>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</si>
  <si>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</si>
  <si>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</si>
  <si>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</si>
  <si>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</si>
  <si>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</si>
  <si>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</si>
  <si>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</si>
  <si>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</si>
  <si>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</si>
  <si>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</si>
  <si>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</si>
  <si>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</si>
  <si>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</si>
  <si>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</si>
  <si>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</si>
  <si>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</si>
  <si>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</si>
  <si>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</si>
  <si>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</si>
  <si>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</si>
  <si>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</si>
  <si>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</si>
  <si>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</si>
  <si>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</si>
  <si>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</si>
  <si>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</si>
  <si>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</si>
  <si>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</si>
  <si>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</si>
  <si>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</si>
  <si>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</si>
  <si>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</si>
  <si>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</si>
  <si>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</si>
  <si>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</si>
  <si>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</si>
  <si>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</si>
  <si>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</si>
  <si>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</si>
  <si>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</si>
  <si>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</si>
  <si>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</si>
  <si>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</si>
  <si>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</si>
  <si>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</si>
  <si>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</si>
  <si>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</si>
  <si>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</si>
  <si>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</si>
  <si>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</si>
  <si>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</si>
  <si>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</si>
  <si>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</si>
  <si>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</si>
  <si>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</si>
  <si>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</si>
  <si>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</si>
  <si>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</si>
  <si>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</si>
  <si>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</si>
  <si>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</si>
  <si>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</si>
  <si>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</si>
  <si>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</si>
  <si>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</si>
  <si>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</si>
  <si>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</si>
  <si>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</si>
  <si>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</si>
  <si>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</si>
  <si>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</si>
  <si>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</si>
  <si>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</si>
  <si>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</si>
  <si>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</si>
  <si>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</si>
  <si>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</si>
  <si>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</si>
  <si>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</si>
  <si>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</si>
  <si>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</si>
  <si>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</si>
  <si>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</si>
  <si>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</si>
  <si>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</si>
  <si>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</si>
  <si>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</si>
  <si>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</si>
  <si>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</si>
  <si>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</si>
  <si>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</si>
  <si>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</si>
  <si>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</si>
  <si>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</si>
  <si>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</si>
  <si>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</si>
  <si>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</si>
  <si>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</si>
  <si>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</si>
  <si>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</si>
  <si>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</si>
  <si>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</si>
  <si>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</si>
  <si>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</si>
  <si>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</si>
  <si>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</si>
  <si>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</si>
  <si>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</si>
  <si>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</si>
  <si>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</si>
  <si>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</si>
  <si>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</si>
  <si>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</si>
  <si>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</si>
  <si>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</si>
  <si>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</si>
  <si>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</si>
  <si>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</si>
  <si>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</si>
  <si>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</si>
  <si>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</si>
  <si>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</si>
  <si>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</si>
  <si>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</si>
  <si>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</si>
  <si>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</si>
  <si>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</si>
  <si>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</si>
  <si>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</si>
  <si>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</si>
  <si>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</si>
  <si>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</si>
  <si>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</si>
  <si>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</si>
  <si>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</si>
  <si>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</si>
  <si>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</si>
  <si>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</si>
  <si>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</si>
  <si>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</si>
  <si>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</si>
  <si>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</si>
  <si>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</si>
  <si>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</si>
  <si>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</si>
  <si>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</si>
  <si>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</si>
  <si>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</si>
  <si>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</si>
  <si>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</si>
  <si>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</si>
  <si>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</si>
  <si>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</si>
  <si>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</si>
  <si>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</si>
  <si>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</si>
  <si>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</si>
  <si>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</si>
  <si>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</si>
  <si>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</si>
  <si>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</si>
  <si>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</si>
  <si>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</si>
  <si>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</si>
  <si>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</si>
  <si>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</si>
  <si>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</si>
  <si>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</si>
  <si>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</si>
  <si>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</si>
  <si>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</si>
  <si>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</si>
  <si>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</si>
  <si>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</si>
  <si>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</si>
  <si>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</si>
  <si>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</si>
  <si>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</si>
  <si>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</si>
  <si>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</si>
  <si>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</si>
  <si>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</si>
  <si>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</si>
  <si>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</si>
  <si>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</si>
  <si>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</si>
  <si>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</si>
  <si>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</si>
  <si>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</si>
  <si>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</si>
  <si>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</si>
  <si>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</si>
  <si>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</si>
  <si>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</si>
  <si>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</si>
  <si>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</si>
  <si>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</si>
  <si>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</si>
  <si>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</si>
  <si>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</si>
  <si>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</si>
  <si>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</si>
  <si>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</si>
  <si>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</si>
  <si>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</si>
  <si>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</si>
  <si>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</si>
  <si>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</si>
  <si>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</si>
  <si>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</si>
  <si>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</si>
  <si>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</si>
  <si>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</si>
  <si>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</si>
  <si>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</si>
  <si>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</si>
  <si>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</si>
  <si>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</si>
  <si>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</si>
  <si>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</si>
  <si>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</si>
  <si>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</si>
  <si>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</si>
  <si>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</si>
  <si>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</si>
  <si>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</si>
  <si>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</si>
  <si>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</si>
  <si>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</si>
  <si>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</si>
  <si>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</si>
  <si>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</si>
  <si>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</si>
  <si>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</si>
  <si>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</si>
  <si>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</si>
  <si>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</si>
  <si>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</si>
  <si>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</si>
  <si>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</si>
  <si>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</si>
  <si>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</si>
  <si>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</si>
  <si>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</si>
  <si>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</si>
  <si>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</si>
  <si>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</si>
  <si>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</si>
  <si>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</si>
  <si>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</si>
  <si>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</si>
  <si>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</si>
  <si>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</si>
  <si>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</si>
  <si>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</si>
  <si>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</si>
  <si>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</si>
  <si>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</si>
  <si>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</si>
  <si>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</si>
  <si>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</si>
  <si>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</si>
  <si>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</si>
  <si>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</si>
  <si>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</si>
  <si>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</si>
  <si>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</si>
  <si>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</si>
  <si>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</si>
  <si>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</si>
  <si>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</si>
  <si>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</si>
  <si>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</si>
  <si>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</si>
  <si>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</si>
  <si>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</si>
  <si>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</si>
  <si>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</si>
  <si>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</si>
  <si>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</si>
  <si>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</si>
  <si>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</si>
  <si>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</si>
  <si>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</si>
  <si>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</si>
  <si>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</si>
  <si>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</si>
  <si>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</si>
  <si>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</si>
  <si>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</si>
  <si>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</si>
  <si>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</si>
  <si>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</si>
  <si>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</si>
  <si>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</si>
  <si>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</si>
  <si>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</si>
  <si>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</si>
  <si>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</si>
  <si>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</si>
  <si>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</si>
  <si>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</si>
  <si>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</si>
  <si>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</si>
  <si>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</si>
  <si>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</si>
  <si>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</si>
  <si>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</si>
  <si>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</si>
  <si>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</si>
  <si>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</si>
  <si>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</si>
  <si>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</si>
  <si>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</si>
  <si>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</si>
  <si>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</si>
  <si>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</si>
  <si>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</si>
  <si>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</si>
  <si>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</si>
  <si>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</si>
  <si>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</si>
  <si>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</si>
  <si>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</si>
  <si>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</si>
  <si>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</si>
  <si>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</si>
  <si>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</si>
  <si>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</si>
  <si>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</si>
  <si>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</si>
  <si>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</si>
  <si>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</si>
  <si>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</si>
  <si>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</si>
  <si>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</si>
  <si>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</si>
  <si>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</si>
  <si>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</si>
  <si>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</si>
  <si>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</si>
  <si>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</si>
  <si>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</si>
  <si>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</si>
  <si>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</si>
  <si>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</si>
  <si>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</si>
  <si>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</si>
  <si>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</si>
  <si>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</si>
  <si>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</si>
  <si>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</si>
  <si>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</si>
  <si>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</si>
  <si>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</si>
  <si>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</si>
  <si>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</si>
  <si>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</si>
  <si>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</si>
  <si>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</si>
  <si>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</si>
  <si>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</si>
  <si>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</si>
  <si>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</si>
  <si>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</si>
  <si>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</si>
  <si>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</si>
  <si>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</si>
  <si>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</si>
  <si>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</si>
  <si>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</si>
  <si>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</si>
  <si>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</si>
  <si>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</si>
  <si>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</si>
  <si>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</si>
  <si>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</si>
  <si>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</si>
  <si>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</si>
  <si>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</si>
  <si>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</si>
  <si>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</si>
  <si>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</si>
  <si>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</si>
  <si>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</si>
  <si>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</si>
  <si>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</si>
  <si>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</si>
  <si>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</si>
  <si>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</si>
  <si>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</si>
  <si>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</si>
  <si>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</si>
  <si>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</si>
  <si>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</si>
  <si>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</si>
  <si>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</si>
  <si>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</si>
  <si>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</si>
  <si>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</si>
  <si>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</si>
  <si>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</si>
  <si>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</si>
  <si>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</si>
  <si>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</si>
  <si>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</si>
  <si>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</si>
  <si>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</si>
  <si>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</si>
  <si>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</si>
  <si>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</si>
  <si>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</si>
  <si>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</si>
  <si>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</si>
  <si>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</si>
  <si>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</si>
  <si>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</si>
  <si>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</si>
  <si>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</si>
  <si>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</si>
  <si>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</si>
  <si>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</si>
  <si>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</si>
  <si>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</si>
  <si>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</si>
  <si>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</si>
  <si>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</si>
  <si>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</si>
  <si>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</si>
  <si>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</si>
  <si>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</si>
  <si>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</si>
  <si>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</si>
  <si>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</si>
  <si>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</si>
  <si>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</si>
  <si>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</si>
  <si>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</si>
  <si>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</si>
  <si>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</si>
  <si>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</si>
  <si>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</si>
  <si>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</si>
  <si>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</si>
  <si>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</si>
  <si>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</si>
  <si>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</si>
  <si>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</si>
  <si>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</si>
  <si>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</si>
  <si>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</si>
  <si>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</si>
  <si>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</si>
  <si>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</si>
  <si>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</si>
  <si>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</si>
  <si>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</si>
  <si>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</si>
  <si>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</si>
  <si>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</si>
  <si>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</si>
  <si>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</si>
  <si>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</si>
  <si>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</si>
  <si>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</si>
  <si>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</si>
  <si>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</si>
  <si>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</si>
  <si>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</si>
  <si>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</si>
  <si>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</si>
  <si>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</si>
  <si>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</si>
  <si>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</si>
  <si>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</si>
  <si>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</si>
  <si>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</si>
  <si>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</si>
  <si>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</si>
  <si>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</si>
  <si>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</si>
  <si>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</si>
  <si>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</si>
  <si>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</si>
  <si>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</si>
  <si>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</si>
  <si>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</si>
  <si>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</si>
  <si>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</si>
  <si>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</si>
  <si>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</si>
  <si>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</si>
  <si>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</si>
  <si>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</si>
  <si>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</si>
  <si>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</si>
  <si>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</si>
  <si>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</si>
  <si>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</si>
  <si>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</si>
  <si>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</si>
  <si>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</si>
  <si>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</si>
  <si>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</si>
  <si>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</si>
  <si>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</si>
  <si>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</si>
  <si>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</si>
  <si>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</si>
  <si>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</si>
  <si>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</si>
  <si>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</si>
  <si>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</si>
  <si>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</si>
  <si>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</si>
  <si>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</si>
  <si>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</si>
  <si>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</si>
  <si>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</si>
  <si>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</si>
  <si>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</si>
  <si>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</si>
  <si>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</si>
  <si>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</si>
  <si>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</si>
  <si>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</si>
  <si>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</si>
  <si>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</si>
  <si>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</si>
  <si>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</si>
  <si>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</si>
  <si>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</si>
  <si>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</si>
  <si>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</si>
  <si>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</si>
  <si>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</si>
  <si>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</si>
  <si>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</si>
  <si>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</si>
  <si>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</si>
  <si>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</si>
  <si>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</si>
  <si>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</si>
  <si>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</si>
  <si>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</si>
  <si>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</si>
  <si>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</si>
  <si>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</si>
  <si>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</si>
  <si>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</si>
  <si>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</si>
  <si>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</si>
  <si>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</si>
  <si>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</si>
  <si>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</si>
  <si>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</si>
  <si>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</si>
  <si>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</si>
  <si>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</si>
  <si>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</si>
  <si>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</si>
  <si>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</si>
  <si>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</si>
  <si>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</si>
  <si>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</si>
  <si>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</si>
  <si>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</si>
  <si>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</si>
  <si>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</si>
  <si>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</si>
  <si>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</si>
  <si>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</si>
  <si>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</si>
  <si>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</si>
  <si>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</si>
  <si>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</si>
  <si>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</si>
  <si>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</si>
  <si>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</si>
  <si>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</si>
  <si>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</si>
  <si>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</si>
  <si>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</si>
  <si>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</si>
  <si>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</si>
  <si>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</si>
  <si>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</si>
  <si>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</si>
  <si>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</si>
  <si>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</si>
  <si>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</si>
  <si>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</si>
  <si>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</si>
  <si>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</si>
  <si>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</si>
  <si>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</si>
  <si>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</si>
  <si>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</si>
  <si>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</si>
  <si>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</si>
  <si>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</si>
  <si>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</si>
  <si>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</si>
  <si>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</si>
  <si>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</si>
  <si>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</si>
  <si>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</si>
  <si>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</si>
  <si>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</si>
  <si>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</si>
  <si>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</si>
  <si>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</si>
  <si>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</si>
  <si>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</si>
  <si>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</si>
  <si>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</si>
  <si>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</si>
  <si>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</si>
  <si>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</si>
  <si>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</si>
  <si>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</si>
  <si>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</si>
  <si>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</si>
  <si>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</si>
  <si>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</si>
  <si>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</si>
  <si>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</si>
  <si>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</si>
  <si>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</si>
  <si>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</si>
  <si>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</si>
  <si>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</si>
  <si>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</si>
  <si>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</si>
  <si>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</si>
  <si>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</si>
  <si>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</si>
  <si>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</si>
  <si>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</si>
  <si>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</si>
  <si>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</si>
  <si>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</si>
  <si>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</si>
  <si>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</si>
  <si>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</si>
  <si>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</si>
  <si>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</si>
  <si>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</si>
  <si>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</si>
  <si>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</si>
  <si>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</si>
  <si>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</si>
  <si>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</si>
  <si>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</si>
  <si>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</si>
  <si>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</si>
  <si>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</si>
  <si>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</si>
  <si>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</si>
  <si>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</si>
  <si>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</si>
  <si>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</si>
  <si>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</si>
  <si>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</si>
  <si>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</si>
  <si>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</si>
  <si>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</si>
  <si>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</si>
  <si>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</si>
  <si>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</si>
  <si>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</si>
  <si>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</si>
  <si>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</si>
  <si>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</si>
  <si>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</si>
  <si>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</si>
  <si>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</si>
  <si>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</si>
  <si>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</si>
  <si>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</si>
  <si>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</si>
  <si>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</si>
  <si>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</si>
  <si>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</si>
  <si>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</si>
  <si>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</si>
  <si>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</si>
  <si>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</si>
  <si>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</si>
  <si>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</si>
  <si>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</si>
  <si>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</si>
  <si>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</si>
  <si>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</si>
  <si>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</si>
  <si>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</si>
  <si>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</si>
  <si>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</si>
  <si>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</si>
  <si>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</si>
  <si>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</si>
  <si>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</si>
  <si>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</si>
  <si>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</si>
  <si>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</si>
  <si>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</si>
  <si>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</si>
  <si>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</si>
  <si>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</si>
  <si>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</si>
  <si>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</si>
  <si>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</si>
  <si>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</si>
  <si>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</si>
  <si>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</si>
  <si>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</si>
  <si>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</si>
  <si>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</si>
  <si>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</si>
  <si>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</si>
  <si>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</si>
  <si>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</si>
  <si>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</si>
  <si>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</si>
  <si>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</si>
  <si>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</si>
  <si>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</si>
  <si>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</si>
  <si>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</si>
  <si>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</si>
  <si>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</si>
  <si>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</si>
  <si>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</si>
  <si>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</si>
  <si>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</si>
  <si>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</si>
  <si>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</si>
  <si>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</si>
  <si>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</si>
  <si>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</si>
  <si>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</si>
  <si>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</si>
  <si>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</si>
  <si>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</si>
  <si>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</si>
  <si>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</si>
  <si>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</si>
  <si>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</si>
  <si>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</si>
  <si>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</si>
  <si>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</si>
  <si>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</si>
  <si>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</si>
  <si>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</si>
  <si>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</si>
  <si>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</si>
  <si>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</si>
  <si>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</si>
  <si>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</si>
  <si>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</si>
  <si>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</si>
  <si>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</si>
  <si>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</si>
  <si>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</si>
  <si>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</si>
  <si>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</si>
  <si>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</si>
  <si>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</si>
  <si>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</si>
  <si>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</si>
  <si>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</si>
  <si>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</si>
  <si>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</si>
  <si>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</si>
  <si>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</si>
  <si>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</si>
  <si>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</si>
  <si>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</si>
  <si>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</si>
  <si>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</si>
  <si>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</si>
  <si>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</si>
  <si>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</si>
  <si>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</si>
  <si>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</si>
  <si>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</si>
  <si>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</si>
  <si>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</si>
  <si>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</si>
  <si>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</si>
  <si>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</si>
  <si>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</si>
  <si>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</si>
  <si>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</si>
  <si>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</si>
  <si>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</si>
  <si>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</si>
  <si>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</si>
  <si>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</si>
  <si>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</si>
  <si>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</si>
  <si>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</si>
  <si>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</si>
  <si>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</si>
  <si>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</si>
  <si>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</si>
  <si>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</si>
  <si>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</si>
  <si>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</si>
  <si>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</si>
  <si>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</si>
  <si>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</si>
  <si>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</si>
  <si>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</si>
  <si>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</si>
  <si>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</si>
  <si>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</si>
  <si>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</si>
  <si>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</si>
  <si>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</si>
  <si>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</si>
  <si>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</si>
  <si>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</si>
  <si>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</si>
  <si>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</si>
  <si>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</si>
  <si>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</si>
  <si>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</si>
  <si>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</si>
  <si>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</si>
  <si>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</si>
  <si>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</si>
  <si>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</si>
  <si>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</si>
  <si>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</si>
  <si>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</si>
  <si>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</si>
  <si>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</si>
  <si>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</si>
  <si>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</si>
  <si>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</si>
  <si>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</si>
  <si>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</si>
  <si>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</si>
  <si>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</si>
  <si>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</si>
  <si>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</si>
  <si>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</si>
  <si>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</si>
  <si>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</si>
  <si>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</si>
  <si>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</si>
  <si>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</si>
  <si>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</si>
  <si>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</si>
  <si>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</si>
  <si>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</si>
  <si>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</si>
  <si>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</si>
  <si>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</si>
  <si>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</si>
  <si>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</si>
  <si>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</si>
  <si>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</si>
  <si>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</si>
  <si>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</si>
  <si>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</si>
  <si>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</si>
  <si>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</si>
  <si>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</si>
  <si>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</si>
  <si>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</si>
  <si>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</si>
  <si>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</si>
  <si>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</si>
  <si>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</si>
  <si>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</si>
  <si>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</si>
  <si>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</si>
  <si>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</si>
  <si>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</si>
  <si>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</si>
  <si>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</si>
  <si>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</si>
  <si>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</si>
  <si>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</si>
  <si>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</si>
  <si>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</si>
  <si>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</si>
  <si>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</si>
  <si>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</si>
  <si>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</si>
  <si>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</si>
  <si>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</si>
  <si>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</si>
  <si>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</si>
  <si>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</si>
  <si>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</si>
  <si>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</si>
  <si>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</si>
  <si>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</si>
  <si>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</si>
  <si>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</si>
  <si>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</si>
  <si>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</si>
  <si>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</si>
  <si>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</si>
  <si>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</si>
  <si>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</si>
  <si>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</si>
  <si>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</si>
  <si>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</si>
  <si>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</si>
  <si>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</si>
  <si>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</si>
  <si>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</si>
  <si>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</si>
  <si>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</si>
  <si>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</si>
  <si>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</si>
  <si>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</si>
  <si>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</si>
  <si>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</si>
  <si>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</si>
  <si>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</si>
  <si>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</si>
  <si>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</si>
  <si>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</si>
  <si>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</si>
  <si>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</si>
  <si>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</si>
  <si>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</si>
  <si>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</si>
  <si>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</si>
  <si>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</si>
  <si>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</si>
  <si>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</si>
  <si>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</si>
  <si>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</si>
  <si>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</si>
  <si>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</si>
  <si>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</si>
  <si>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</si>
  <si>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</si>
  <si>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</si>
  <si>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</si>
  <si>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</si>
  <si>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</si>
  <si>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</si>
  <si>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</si>
  <si>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</si>
  <si>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</si>
  <si>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</si>
  <si>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</si>
  <si>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</si>
  <si>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</si>
  <si>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</si>
  <si>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</si>
  <si>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</si>
  <si>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</si>
  <si>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</si>
  <si>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</si>
  <si>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</si>
  <si>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</si>
  <si>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</si>
  <si>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</si>
  <si>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</si>
  <si>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</si>
  <si>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</si>
  <si>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</si>
  <si>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</si>
  <si>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</si>
  <si>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</si>
  <si>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</si>
  <si>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</si>
  <si>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</si>
  <si>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</si>
  <si>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</si>
  <si>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</si>
  <si>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</si>
  <si>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</si>
  <si>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</si>
  <si>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</si>
  <si>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</si>
  <si>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</si>
  <si>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</si>
  <si>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</si>
  <si>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</si>
  <si>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</si>
  <si>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</si>
  <si>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</si>
  <si>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</si>
  <si>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</si>
  <si>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</si>
  <si>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</si>
  <si>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</si>
  <si>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</si>
  <si>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</si>
  <si>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</si>
  <si>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</si>
  <si>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</si>
  <si>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</si>
  <si>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</si>
  <si>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</si>
  <si>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</si>
  <si>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</si>
  <si>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</si>
  <si>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</si>
  <si>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</si>
  <si>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</si>
  <si>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</si>
  <si>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</si>
  <si>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</si>
  <si>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</si>
  <si>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</si>
  <si>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</si>
  <si>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</si>
  <si>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</si>
  <si>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</si>
  <si>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</si>
  <si>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</si>
  <si>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</si>
  <si>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</si>
  <si>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</si>
  <si>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</si>
  <si>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</si>
  <si>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</si>
  <si>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</si>
  <si>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</si>
  <si>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</si>
  <si>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</si>
  <si>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</si>
  <si>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</si>
  <si>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</si>
  <si>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</si>
  <si>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</si>
  <si>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</si>
  <si>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</si>
  <si>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</si>
  <si>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</si>
  <si>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</si>
  <si>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</si>
  <si>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</si>
  <si>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</si>
  <si>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</si>
  <si>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</si>
  <si>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</si>
  <si>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</si>
  <si>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</si>
  <si>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</si>
  <si>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</si>
  <si>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</si>
  <si>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</si>
  <si>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</si>
  <si>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</si>
  <si>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</si>
  <si>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</si>
  <si>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</si>
  <si>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</si>
  <si>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</si>
  <si>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</si>
  <si>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</si>
  <si>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</si>
  <si>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</si>
  <si>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</si>
  <si>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</si>
  <si>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</si>
  <si>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</si>
  <si>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</si>
  <si>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</si>
  <si>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</si>
  <si>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</si>
  <si>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</si>
  <si>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</si>
  <si>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</si>
  <si>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</si>
  <si>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</si>
  <si>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</si>
  <si>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</si>
  <si>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</si>
  <si>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</si>
  <si>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</si>
  <si>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</si>
  <si>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</si>
  <si>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</si>
  <si>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</si>
  <si>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</si>
  <si>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</si>
  <si>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</si>
  <si>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</si>
  <si>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</si>
  <si>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</si>
  <si>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</si>
  <si>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</si>
  <si>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</si>
  <si>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</si>
  <si>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</si>
  <si>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</si>
  <si>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</si>
  <si>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</si>
  <si>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</si>
  <si>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</si>
  <si>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</si>
  <si>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</si>
  <si>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</si>
  <si>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</si>
  <si>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</si>
  <si>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</si>
  <si>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</si>
  <si>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</si>
  <si>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</si>
  <si>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</si>
  <si>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</si>
  <si>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</si>
  <si>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</si>
  <si>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</si>
  <si>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</si>
  <si>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</si>
  <si>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</si>
  <si>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</si>
  <si>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</si>
  <si>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</si>
  <si>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</si>
  <si>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</si>
  <si>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</si>
  <si>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</si>
  <si>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</si>
  <si>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</si>
  <si>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</si>
  <si>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</si>
  <si>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</si>
  <si>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</si>
  <si>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</si>
  <si>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</si>
  <si>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</si>
  <si>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</si>
  <si>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</si>
  <si>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</si>
  <si>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</si>
  <si>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</si>
  <si>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</si>
  <si>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</si>
  <si>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</si>
  <si>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</si>
  <si>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</si>
  <si>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</si>
  <si>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</si>
  <si>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</si>
  <si>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</si>
  <si>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</si>
  <si>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</si>
  <si>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</si>
  <si>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</si>
  <si>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</si>
  <si>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</si>
  <si>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</si>
  <si>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</si>
  <si>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</si>
  <si>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</si>
  <si>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</si>
  <si>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</si>
  <si>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</si>
  <si>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</si>
  <si>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</si>
  <si>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</si>
  <si>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</si>
  <si>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</si>
  <si>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</si>
  <si>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</si>
  <si>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</si>
  <si>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</si>
  <si>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</si>
  <si>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</si>
  <si>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</si>
  <si>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</si>
  <si>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</si>
  <si>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</si>
  <si>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</si>
  <si>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</si>
  <si>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</si>
  <si>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</si>
  <si>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</si>
  <si>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</si>
  <si>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</si>
  <si>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</si>
  <si>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</si>
  <si>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</si>
  <si>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</si>
  <si>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</si>
  <si>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</si>
  <si>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</si>
  <si>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</si>
  <si>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</si>
  <si>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</si>
  <si>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</si>
  <si>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</si>
  <si>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</si>
  <si>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</si>
  <si>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</si>
  <si>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</si>
  <si>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</si>
  <si>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</si>
  <si>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</si>
  <si>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</si>
  <si>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</si>
  <si>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</si>
  <si>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</si>
  <si>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</si>
  <si>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</si>
  <si>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</si>
  <si>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</si>
  <si>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</si>
  <si>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</si>
  <si>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</si>
  <si>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</si>
  <si>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</si>
  <si>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</si>
  <si>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</si>
  <si>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</si>
  <si>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</si>
  <si>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</si>
  <si>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</si>
  <si>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</si>
  <si>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</si>
  <si>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</si>
  <si>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</si>
  <si>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</si>
  <si>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</si>
  <si>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</si>
  <si>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</si>
  <si>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</si>
  <si>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</si>
  <si>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</si>
  <si>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</si>
  <si>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</si>
  <si>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</si>
  <si>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</si>
  <si>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</si>
  <si>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</si>
  <si>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</si>
  <si>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</si>
  <si>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</si>
  <si>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</si>
  <si>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</si>
  <si>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</si>
  <si>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</si>
  <si>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</si>
  <si>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</si>
  <si>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</si>
  <si>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</si>
  <si>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</si>
  <si>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</si>
  <si>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</si>
  <si>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</si>
  <si>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</si>
  <si>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</si>
  <si>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</si>
  <si>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</si>
  <si>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</si>
  <si>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</si>
  <si>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</si>
  <si>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</si>
  <si>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</si>
  <si>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</si>
  <si>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</si>
  <si>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</si>
  <si>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</si>
  <si>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</si>
  <si>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</si>
  <si>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</si>
  <si>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</si>
  <si>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</si>
  <si>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</si>
  <si>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</si>
  <si>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</si>
  <si>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</si>
  <si>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</si>
  <si>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</si>
  <si>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</si>
  <si>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</si>
  <si>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</si>
  <si>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</si>
  <si>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</si>
  <si>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</si>
  <si>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</si>
  <si>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</si>
  <si>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</si>
  <si>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</si>
  <si>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</si>
  <si>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</si>
  <si>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</si>
  <si>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</si>
  <si>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</si>
  <si>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</si>
  <si>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</si>
  <si>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</si>
  <si>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</si>
  <si>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</si>
  <si>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</si>
  <si>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</si>
  <si>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</si>
  <si>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</si>
  <si>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</si>
  <si>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</si>
  <si>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</si>
  <si>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</si>
  <si>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</si>
  <si>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</si>
  <si>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</si>
  <si>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</si>
  <si>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</si>
  <si>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</si>
  <si>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</si>
  <si>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</si>
  <si>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</si>
  <si>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</si>
  <si>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</si>
  <si>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</si>
  <si>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</si>
  <si>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</si>
  <si>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</si>
  <si>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</si>
  <si>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</si>
  <si>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</si>
  <si>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</si>
  <si>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</si>
  <si>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</si>
  <si>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</si>
  <si>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</si>
  <si>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</si>
  <si>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</si>
  <si>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</si>
  <si>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</si>
  <si>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</si>
  <si>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</si>
  <si>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</si>
  <si>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</si>
  <si>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</si>
  <si>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</si>
  <si>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</si>
  <si>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</si>
  <si>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</si>
  <si>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</si>
  <si>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</si>
  <si>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</si>
  <si>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</si>
  <si>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</si>
  <si>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</si>
  <si>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</si>
  <si>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</si>
  <si>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</si>
  <si>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</si>
  <si>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</si>
  <si>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</si>
  <si>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</si>
  <si>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</si>
  <si>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</si>
  <si>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</si>
  <si>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</si>
  <si>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</si>
  <si>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</si>
  <si>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</si>
  <si>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</si>
  <si>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</si>
  <si>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</si>
  <si>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</si>
  <si>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</si>
  <si>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</si>
  <si>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</si>
  <si>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</si>
  <si>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</si>
  <si>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</si>
  <si>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</si>
  <si>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</si>
  <si>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</si>
  <si>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</si>
  <si>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</si>
  <si>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</si>
  <si>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</si>
  <si>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</si>
  <si>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</si>
  <si>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</si>
  <si>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</si>
  <si>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</si>
  <si>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</si>
  <si>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</si>
  <si>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</si>
  <si>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</si>
  <si>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</si>
  <si>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</si>
  <si>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</si>
  <si>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</si>
  <si>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</si>
  <si>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</si>
  <si>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</si>
  <si>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</si>
  <si>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</si>
  <si>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</si>
  <si>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</si>
  <si>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</si>
  <si>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</si>
  <si>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</si>
  <si>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</si>
  <si>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</si>
  <si>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</si>
  <si>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</si>
  <si>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</si>
  <si>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</si>
  <si>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</si>
  <si>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</si>
  <si>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</si>
  <si>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</si>
  <si>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</si>
  <si>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</si>
  <si>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</si>
  <si>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</si>
  <si>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</si>
  <si>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</si>
  <si>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</si>
  <si>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</si>
  <si>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</si>
  <si>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</si>
  <si>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</si>
  <si>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</si>
  <si>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</si>
  <si>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</si>
  <si>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</si>
  <si>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</si>
  <si>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</si>
  <si>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</si>
  <si>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</si>
  <si>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</si>
  <si>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</si>
  <si>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</si>
  <si>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</si>
  <si>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</si>
  <si>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</si>
  <si>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</si>
  <si>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</si>
  <si>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</si>
  <si>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</si>
  <si>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</si>
  <si>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</si>
  <si>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</si>
  <si>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</si>
  <si>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</si>
  <si>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</si>
  <si>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</si>
  <si>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</si>
  <si>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</si>
  <si>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</si>
  <si>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</si>
  <si>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</si>
  <si>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</si>
  <si>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</si>
  <si>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</si>
  <si>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</si>
  <si>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</si>
  <si>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</si>
  <si>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</si>
  <si>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</si>
  <si>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</si>
  <si>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</si>
  <si>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</si>
  <si>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</si>
  <si>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</si>
  <si>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</si>
  <si>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</si>
  <si>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</si>
  <si>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</si>
  <si>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</si>
  <si>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</si>
  <si>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</si>
  <si>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</si>
  <si>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</si>
  <si>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</si>
  <si>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</si>
  <si>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</si>
  <si>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</si>
  <si>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</si>
  <si>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</si>
  <si>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</si>
  <si>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</si>
  <si>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</si>
  <si>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</si>
  <si>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</si>
  <si>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</si>
  <si>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</si>
  <si>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</si>
  <si>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</si>
  <si>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</si>
  <si>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</si>
  <si>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</si>
  <si>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</si>
  <si>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</si>
  <si>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</si>
  <si>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</si>
  <si>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</si>
  <si>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</si>
  <si>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</si>
  <si>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</si>
  <si>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</si>
  <si>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</si>
  <si>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</si>
  <si>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</si>
  <si>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</si>
  <si>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</si>
  <si>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</si>
  <si>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</si>
  <si>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</si>
  <si>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</si>
  <si>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</si>
  <si>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</si>
  <si>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</si>
  <si>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</si>
  <si>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</si>
  <si>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</si>
  <si>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</si>
  <si>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</si>
  <si>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</si>
  <si>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</si>
  <si>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</si>
  <si>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</si>
  <si>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</si>
  <si>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</si>
  <si>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</si>
  <si>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</si>
  <si>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</si>
  <si>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</si>
  <si>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</si>
  <si>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</si>
  <si>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</si>
  <si>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</si>
  <si>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</si>
  <si>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</si>
  <si>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</si>
  <si>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</si>
  <si>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</si>
  <si>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</si>
  <si>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</si>
  <si>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</si>
  <si>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</si>
  <si>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</si>
  <si>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</si>
  <si>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</si>
  <si>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</si>
  <si>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</si>
  <si>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</si>
  <si>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</si>
  <si>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</si>
  <si>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</si>
  <si>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</si>
  <si>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</si>
  <si>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</si>
  <si>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</si>
  <si>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</si>
  <si>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</si>
  <si>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</si>
  <si>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</si>
  <si>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</si>
  <si>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</si>
  <si>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</si>
  <si>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</si>
  <si>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</si>
  <si>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</si>
  <si>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</si>
  <si>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</si>
  <si>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</si>
  <si>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</si>
  <si>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</si>
  <si>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</si>
  <si>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</si>
  <si>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</si>
  <si>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</si>
  <si>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</si>
  <si>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</si>
  <si>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</si>
  <si>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</si>
  <si>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</si>
  <si>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</si>
  <si>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</si>
  <si>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</si>
  <si>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</si>
  <si>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</si>
  <si>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</si>
  <si>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</si>
  <si>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</si>
  <si>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</si>
  <si>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</si>
  <si>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</si>
  <si>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</si>
  <si>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</si>
  <si>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</si>
  <si>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</si>
  <si>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</si>
  <si>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</si>
  <si>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</si>
  <si>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</si>
  <si>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</si>
  <si>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</si>
  <si>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</si>
  <si>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</si>
  <si>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</si>
  <si>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</si>
  <si>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</si>
  <si>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</si>
  <si>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</si>
  <si>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</si>
  <si>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</si>
  <si>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</si>
  <si>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</si>
  <si>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</si>
  <si>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</si>
  <si>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</si>
  <si>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</si>
  <si>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</si>
  <si>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</si>
  <si>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</si>
  <si>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</si>
  <si>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</si>
  <si>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</si>
  <si>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</si>
  <si>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</si>
  <si>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</si>
  <si>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</si>
  <si>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</si>
  <si>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</si>
  <si>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</si>
  <si>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</si>
  <si>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</si>
  <si>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</si>
  <si>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</si>
  <si>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</si>
  <si>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</si>
  <si>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</si>
  <si>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</si>
  <si>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</si>
  <si>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</si>
  <si>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</si>
  <si>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</si>
  <si>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</si>
  <si>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</si>
  <si>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</si>
  <si>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</si>
  <si>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</si>
  <si>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</si>
  <si>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</si>
  <si>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</si>
  <si>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</si>
  <si>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</si>
  <si>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</si>
  <si>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</si>
  <si>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</si>
  <si>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</si>
  <si>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</si>
  <si>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</si>
  <si>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</si>
  <si>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</si>
  <si>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</si>
  <si>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</si>
  <si>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</si>
  <si>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</si>
  <si>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</si>
  <si>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</si>
  <si>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</si>
  <si>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</si>
  <si>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</si>
  <si>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</si>
  <si>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</si>
  <si>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</si>
  <si>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</si>
  <si>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</si>
  <si>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</si>
  <si>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</si>
  <si>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</si>
  <si>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</si>
  <si>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</si>
  <si>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</si>
  <si>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</si>
  <si>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</si>
  <si>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</si>
  <si>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</si>
  <si>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</si>
  <si>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</si>
  <si>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</si>
  <si>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</si>
  <si>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</si>
  <si>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</si>
  <si>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</si>
  <si>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</si>
  <si>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</si>
  <si>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</si>
  <si>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</si>
  <si>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</si>
  <si>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</si>
  <si>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</si>
  <si>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</si>
  <si>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</si>
  <si>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</si>
  <si>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</si>
  <si>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</si>
  <si>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</si>
  <si>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</si>
  <si>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</si>
  <si>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</si>
  <si>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</si>
  <si>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</si>
  <si>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</si>
  <si>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</si>
  <si>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</si>
  <si>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</si>
  <si>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</si>
  <si>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</si>
  <si>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</si>
  <si>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</si>
  <si>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</si>
  <si>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</si>
  <si>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</si>
  <si>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</si>
  <si>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</si>
  <si>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</si>
  <si>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</si>
  <si>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</si>
  <si>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</si>
  <si>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</si>
  <si>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</si>
  <si>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</si>
  <si>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</si>
  <si>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</si>
  <si>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</si>
  <si>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</si>
  <si>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</si>
  <si>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</si>
  <si>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</si>
  <si>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</si>
  <si>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</si>
  <si>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</si>
  <si>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</si>
  <si>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</si>
  <si>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</si>
  <si>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</si>
  <si>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</si>
  <si>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</si>
  <si>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</si>
  <si>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</si>
  <si>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</si>
  <si>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</si>
  <si>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</si>
  <si>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</si>
  <si>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</si>
  <si>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</si>
  <si>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</si>
  <si>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</si>
  <si>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</si>
  <si>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</si>
  <si>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</si>
  <si>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</si>
  <si>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</si>
  <si>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</si>
  <si>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</si>
  <si>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</si>
  <si>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</si>
  <si>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</si>
  <si>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</si>
  <si>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</si>
  <si>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</si>
  <si>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</si>
  <si>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</si>
  <si>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</si>
  <si>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</si>
  <si>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</si>
  <si>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</si>
  <si>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</si>
  <si>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</si>
  <si>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</si>
  <si>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</si>
  <si>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</si>
  <si>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</si>
  <si>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</si>
  <si>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</si>
  <si>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</si>
  <si>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</si>
  <si>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</si>
  <si>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</si>
  <si>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</si>
  <si>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</si>
  <si>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</si>
  <si>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</si>
  <si>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</si>
  <si>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</si>
  <si>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</si>
  <si>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</si>
  <si>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</si>
  <si>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</si>
  <si>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</si>
  <si>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</si>
  <si>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</si>
  <si>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</si>
  <si>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</si>
  <si>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</si>
  <si>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</si>
  <si>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</si>
  <si>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</si>
  <si>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</si>
  <si>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</si>
  <si>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</si>
  <si>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</si>
  <si>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</si>
  <si>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</si>
  <si>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</si>
  <si>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</si>
  <si>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</si>
  <si>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</si>
  <si>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</si>
  <si>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</si>
  <si>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</si>
  <si>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</si>
  <si>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</si>
  <si>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</si>
  <si>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</si>
  <si>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</si>
  <si>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</si>
  <si>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</si>
  <si>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</si>
  <si>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</si>
  <si>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</si>
  <si>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</si>
  <si>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</si>
  <si>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</si>
  <si>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</si>
  <si>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</si>
  <si>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</si>
  <si>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</si>
  <si>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</si>
  <si>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</si>
  <si>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</si>
  <si>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</si>
  <si>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</si>
  <si>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</si>
  <si>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</si>
  <si>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</si>
  <si>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</si>
  <si>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</si>
  <si>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</si>
  <si>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</si>
  <si>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</si>
  <si>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</si>
  <si>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</si>
  <si>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</si>
  <si>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</si>
  <si>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</si>
  <si>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</si>
  <si>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</si>
  <si>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</si>
  <si>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</si>
  <si>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</si>
  <si>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</si>
  <si>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</si>
  <si>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</si>
  <si>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</si>
  <si>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</si>
  <si>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</si>
  <si>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</si>
  <si>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</si>
  <si>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</si>
  <si>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</si>
  <si>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</si>
  <si>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</si>
  <si>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</si>
  <si>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</si>
  <si>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</si>
  <si>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</si>
  <si>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</si>
  <si>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</si>
  <si>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</si>
  <si>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</si>
  <si>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</si>
  <si>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</si>
  <si>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</si>
  <si>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</si>
  <si>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</si>
  <si>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</si>
  <si>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</si>
  <si>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</si>
  <si>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</si>
  <si>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</si>
  <si>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</si>
  <si>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</si>
  <si>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</si>
  <si>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</si>
  <si>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</si>
  <si>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</si>
  <si>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</si>
  <si>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</si>
  <si>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</si>
  <si>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</si>
  <si>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</si>
  <si>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</si>
  <si>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</si>
  <si>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</si>
  <si>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</si>
  <si>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</si>
  <si>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</si>
  <si>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</si>
  <si>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</si>
  <si>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</si>
  <si>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</si>
  <si>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</si>
  <si>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</si>
  <si>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</si>
  <si>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</si>
  <si>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</si>
  <si>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</si>
  <si>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</si>
  <si>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</si>
  <si>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</si>
  <si>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</si>
  <si>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</si>
  <si>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</si>
  <si>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</si>
  <si>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</si>
  <si>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</si>
  <si>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</si>
  <si>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</si>
  <si>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</si>
  <si>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</si>
  <si>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</si>
  <si>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</si>
  <si>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</si>
  <si>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</si>
  <si>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</si>
  <si>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</si>
  <si>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</si>
  <si>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</si>
  <si>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</si>
  <si>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</si>
  <si>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</si>
  <si>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</si>
  <si>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</si>
  <si>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</si>
  <si>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</si>
  <si>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</si>
  <si>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</si>
  <si>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</si>
  <si>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</si>
  <si>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</si>
  <si>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</si>
  <si>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</si>
  <si>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</si>
  <si>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</si>
  <si>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</si>
  <si>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</si>
  <si>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</si>
  <si>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</si>
  <si>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</si>
  <si>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</si>
  <si>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</si>
  <si>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</si>
  <si>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</si>
  <si>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</si>
  <si>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</si>
  <si>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</si>
  <si>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</si>
  <si>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</si>
  <si>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</si>
  <si>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</si>
  <si>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</si>
  <si>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</si>
  <si>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</si>
  <si>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</si>
  <si>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</si>
  <si>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</si>
  <si>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</si>
  <si>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</si>
  <si>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</si>
  <si>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</si>
  <si>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</si>
  <si>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</si>
  <si>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</si>
  <si>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</si>
  <si>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</si>
  <si>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</si>
  <si>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</si>
  <si>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</si>
  <si>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</si>
  <si>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</si>
  <si>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</si>
  <si>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</si>
  <si>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</si>
  <si>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</si>
  <si>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</si>
  <si>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</si>
  <si>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</si>
  <si>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</si>
  <si>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</si>
  <si>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</si>
  <si>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</si>
  <si>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</si>
  <si>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</si>
  <si>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</si>
  <si>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</si>
  <si>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</si>
  <si>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</si>
  <si>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</si>
  <si>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</si>
  <si>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</si>
  <si>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</si>
  <si>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</si>
  <si>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</si>
  <si>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</si>
  <si>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</si>
  <si>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</si>
  <si>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</si>
  <si>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</si>
  <si>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</si>
  <si>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</si>
  <si>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</si>
  <si>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</si>
  <si>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</si>
  <si>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</si>
  <si>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</si>
  <si>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</si>
  <si>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</si>
  <si>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</si>
  <si>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</si>
  <si>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</si>
  <si>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</si>
  <si>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</si>
  <si>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</si>
  <si>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</si>
  <si>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</si>
  <si>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</si>
  <si>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</si>
  <si>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</si>
  <si>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</si>
  <si>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</si>
  <si>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</si>
  <si>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</si>
  <si>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</si>
  <si>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</si>
  <si>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</si>
  <si>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</si>
  <si>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</si>
  <si>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</si>
  <si>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</si>
  <si>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</si>
  <si>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</si>
  <si>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</si>
  <si>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</si>
  <si>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</si>
  <si>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</si>
  <si>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</si>
  <si>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</si>
  <si>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</si>
  <si>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</si>
  <si>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</si>
  <si>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</si>
  <si>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</si>
  <si>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</si>
  <si>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</si>
  <si>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</si>
  <si>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</si>
  <si>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</si>
  <si>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</si>
  <si>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</si>
  <si>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</si>
  <si>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</si>
  <si>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</si>
  <si>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</si>
  <si>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</si>
  <si>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</si>
  <si>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</si>
  <si>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</si>
  <si>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</si>
  <si>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</si>
  <si>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</si>
  <si>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</si>
  <si>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</si>
  <si>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</si>
  <si>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</si>
  <si>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</si>
  <si>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</si>
  <si>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</si>
  <si>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</si>
  <si>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</si>
  <si>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</si>
  <si>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</si>
  <si>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</si>
  <si>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</si>
  <si>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</si>
  <si>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</si>
  <si>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</si>
  <si>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</si>
  <si>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</si>
  <si>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</si>
  <si>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</si>
  <si>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</si>
  <si>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</si>
  <si>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</si>
  <si>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</si>
  <si>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</si>
  <si>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</si>
  <si>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</si>
  <si>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</si>
  <si>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</si>
  <si>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</si>
  <si>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</si>
  <si>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</si>
  <si>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</si>
  <si>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</si>
  <si>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</si>
  <si>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</si>
  <si>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</si>
  <si>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</si>
  <si>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</si>
  <si>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</si>
  <si>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</si>
  <si>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</si>
  <si>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</si>
  <si>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</si>
  <si>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</si>
  <si>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</si>
  <si>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</si>
  <si>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</si>
  <si>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</si>
  <si>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</si>
  <si>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</si>
  <si>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</si>
  <si>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</si>
  <si>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</si>
  <si>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</si>
  <si>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</si>
  <si>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</si>
  <si>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</si>
  <si>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</si>
  <si>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</si>
  <si>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</si>
  <si>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</si>
  <si>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</si>
  <si>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</si>
  <si>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</si>
  <si>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</si>
  <si>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</si>
  <si>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</si>
  <si>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</si>
  <si>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</si>
  <si>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</si>
  <si>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</si>
  <si>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</si>
  <si>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</si>
  <si>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</si>
  <si>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</si>
  <si>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</si>
  <si>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</si>
  <si>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</si>
  <si>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</si>
  <si>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</si>
  <si>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</si>
  <si>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</si>
  <si>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</si>
  <si>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</si>
  <si>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</si>
  <si>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</si>
  <si>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</si>
  <si>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</si>
  <si>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</si>
  <si>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</si>
  <si>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</si>
  <si>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</si>
  <si>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</si>
  <si>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</si>
  <si>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</si>
  <si>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</si>
  <si>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</si>
  <si>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</si>
  <si>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</si>
  <si>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</si>
  <si>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</si>
  <si>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</si>
  <si>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</si>
  <si>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</si>
  <si>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</si>
  <si>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</si>
  <si>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</si>
  <si>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</si>
  <si>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</si>
  <si>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</si>
  <si>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</si>
  <si>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</si>
  <si>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</si>
  <si>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</si>
  <si>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</si>
  <si>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</si>
  <si>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</si>
  <si>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</si>
  <si>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</si>
  <si>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</si>
  <si>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</si>
  <si>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</si>
  <si>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</si>
  <si>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</si>
  <si>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</si>
  <si>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</si>
  <si>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</si>
  <si>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</si>
  <si>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</si>
  <si>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</si>
  <si>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</si>
  <si>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</si>
  <si>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</si>
  <si>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</si>
  <si>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</si>
  <si>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</si>
  <si>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</si>
  <si>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</si>
  <si>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</si>
  <si>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</si>
  <si>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</si>
  <si>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</si>
  <si>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</si>
  <si>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</si>
  <si>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</si>
  <si>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</si>
  <si>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</si>
  <si>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</si>
  <si>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</si>
  <si>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</si>
  <si>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</si>
  <si>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</si>
  <si>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</si>
  <si>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</si>
  <si>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</si>
  <si>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</si>
  <si>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</si>
  <si>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</si>
  <si>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</si>
  <si>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</si>
  <si>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</si>
  <si>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</si>
  <si>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</si>
  <si>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</si>
  <si>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</si>
  <si>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</si>
  <si>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</si>
  <si>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</si>
  <si>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</si>
  <si>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</si>
  <si>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</si>
  <si>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</si>
  <si>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</si>
  <si>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</si>
  <si>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</si>
  <si>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</si>
  <si>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</si>
  <si>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</si>
  <si>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</si>
  <si>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</si>
  <si>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</si>
  <si>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</si>
  <si>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</si>
  <si>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</si>
  <si>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</si>
  <si>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</si>
  <si>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</si>
  <si>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</si>
  <si>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</si>
  <si>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</si>
  <si>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</si>
  <si>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</si>
  <si>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</si>
  <si>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</si>
  <si>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</si>
  <si>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</si>
  <si>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</si>
  <si>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</si>
  <si>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</si>
  <si>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</si>
  <si>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</si>
  <si>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</si>
  <si>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</si>
  <si>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</si>
  <si>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</si>
  <si>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</si>
  <si>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</si>
  <si>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</si>
  <si>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</si>
  <si>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</si>
  <si>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</si>
  <si>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</si>
  <si>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</si>
  <si>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</si>
  <si>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</si>
  <si>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</si>
  <si>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</si>
  <si>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</si>
  <si>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</si>
  <si>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</si>
  <si>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</si>
  <si>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</si>
  <si>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</si>
  <si>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</si>
  <si>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</si>
  <si>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</si>
  <si>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</si>
  <si>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</si>
  <si>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</si>
  <si>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</si>
  <si>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</si>
  <si>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</si>
  <si>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</si>
  <si>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</si>
  <si>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</si>
  <si>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</si>
  <si>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</si>
  <si>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</si>
  <si>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</si>
  <si>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</si>
  <si>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</si>
  <si>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</si>
  <si>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</si>
  <si>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</si>
  <si>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</si>
  <si>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</si>
  <si>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</si>
  <si>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</si>
  <si>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</si>
  <si>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</si>
  <si>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</si>
  <si>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</si>
  <si>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</si>
  <si>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</si>
  <si>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</si>
  <si>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</si>
  <si>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</si>
  <si>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</si>
  <si>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</si>
  <si>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</si>
  <si>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</si>
  <si>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</si>
  <si>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</si>
  <si>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</si>
  <si>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</si>
  <si>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</si>
  <si>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</si>
  <si>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</si>
  <si>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</si>
  <si>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</si>
  <si>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</si>
  <si>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</si>
  <si>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</si>
  <si>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</si>
  <si>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</si>
  <si>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</si>
  <si>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</si>
  <si>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</si>
  <si>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</si>
  <si>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</si>
  <si>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</si>
  <si>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</si>
  <si>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</si>
  <si>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</si>
  <si>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</si>
  <si>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</si>
  <si>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</si>
  <si>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</si>
  <si>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</si>
  <si>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</si>
  <si>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</si>
  <si>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</si>
  <si>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</si>
  <si>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</si>
  <si>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</si>
  <si>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</si>
  <si>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</si>
  <si>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</si>
  <si>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</si>
  <si>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</si>
  <si>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</si>
  <si>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</si>
  <si>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</si>
  <si>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</si>
  <si>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</si>
  <si>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</si>
  <si>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</si>
  <si>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</si>
  <si>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</si>
  <si>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</si>
  <si>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</si>
  <si>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</si>
  <si>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</si>
  <si>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</si>
  <si>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</si>
  <si>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</si>
  <si>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</si>
  <si>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</si>
  <si>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</si>
  <si>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</si>
  <si>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</si>
  <si>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</si>
  <si>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</si>
  <si>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</si>
  <si>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</si>
  <si>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</si>
  <si>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</si>
  <si>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</si>
  <si>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</si>
  <si>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</si>
  <si>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</si>
  <si>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</si>
  <si>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</si>
  <si>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</si>
  <si>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</si>
  <si>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</si>
  <si>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</si>
  <si>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</si>
  <si>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</si>
  <si>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</si>
  <si>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</si>
  <si>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</si>
  <si>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</si>
  <si>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</si>
  <si>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</si>
  <si>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</si>
  <si>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</si>
  <si>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</si>
  <si>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</si>
  <si>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</si>
  <si>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</si>
  <si>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</si>
  <si>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</si>
  <si>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</si>
  <si>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</si>
  <si>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</si>
  <si>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</si>
  <si>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</si>
  <si>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</si>
  <si>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</si>
  <si>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</si>
  <si>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</si>
  <si>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</si>
  <si>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</si>
  <si>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</si>
  <si>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</si>
  <si>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</si>
  <si>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</si>
  <si>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</si>
  <si>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</si>
  <si>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</si>
  <si>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</si>
  <si>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</si>
  <si>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</si>
  <si>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</si>
  <si>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</si>
  <si>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</si>
  <si>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</si>
  <si>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</si>
  <si>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</si>
  <si>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</si>
  <si>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</si>
  <si>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</si>
  <si>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</si>
  <si>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</si>
  <si>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</si>
  <si>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</si>
  <si>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</si>
  <si>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</si>
  <si>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</si>
  <si>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</si>
  <si>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</si>
  <si>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</si>
  <si>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</si>
  <si>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</si>
  <si>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</si>
  <si>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</si>
  <si>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</si>
  <si>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</si>
  <si>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</si>
  <si>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</si>
  <si>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</si>
  <si>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</si>
  <si>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</si>
  <si>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</si>
  <si>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</si>
  <si>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</si>
  <si>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</si>
  <si>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</si>
  <si>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</si>
  <si>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</si>
  <si>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</si>
  <si>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</si>
  <si>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</si>
  <si>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</si>
  <si>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</si>
  <si>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</si>
  <si>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</si>
  <si>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</si>
  <si>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</si>
  <si>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</si>
  <si>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</si>
  <si>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</si>
  <si>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</si>
  <si>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</si>
  <si>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</si>
  <si>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</si>
  <si>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</si>
  <si>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</si>
  <si>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</si>
  <si>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</si>
  <si>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</si>
  <si>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</si>
  <si>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</si>
  <si>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</si>
  <si>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</si>
  <si>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</si>
  <si>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</si>
  <si>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</si>
  <si>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</si>
  <si>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</si>
  <si>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</si>
  <si>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</si>
  <si>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</si>
  <si>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</si>
  <si>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</si>
  <si>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</si>
  <si>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</si>
  <si>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</si>
  <si>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</si>
  <si>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</si>
  <si>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</si>
  <si>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</si>
  <si>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</si>
  <si>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</si>
  <si>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</si>
  <si>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</si>
  <si>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</si>
  <si>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</si>
  <si>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</si>
  <si>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</si>
  <si>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</si>
  <si>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</si>
  <si>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</si>
  <si>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</si>
  <si>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</si>
  <si>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</si>
  <si>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</si>
  <si>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</si>
  <si>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</si>
  <si>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</si>
  <si>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</si>
  <si>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</si>
  <si>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</si>
  <si>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</si>
  <si>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</si>
  <si>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</si>
  <si>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</si>
  <si>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</si>
  <si>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</si>
  <si>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</si>
  <si>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</si>
  <si>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</si>
  <si>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</si>
  <si>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</si>
  <si>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</si>
  <si>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</si>
  <si>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</si>
  <si>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</si>
  <si>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</si>
  <si>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</si>
  <si>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</si>
  <si>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</si>
  <si>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</si>
  <si>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</si>
  <si>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</si>
  <si>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</si>
  <si>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</si>
  <si>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</si>
  <si>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</si>
  <si>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</si>
  <si>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</si>
  <si>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</si>
  <si>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</si>
  <si>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</si>
  <si>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</si>
  <si>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</si>
  <si>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</si>
  <si>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</si>
  <si>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</si>
  <si>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</si>
  <si>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</si>
  <si>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</si>
  <si>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</si>
  <si>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</si>
  <si>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</si>
  <si>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</si>
  <si>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</si>
  <si>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</si>
  <si>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</si>
  <si>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</si>
  <si>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</si>
  <si>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</si>
  <si>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</si>
  <si>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</si>
  <si>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</si>
  <si>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</si>
  <si>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</si>
  <si>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</si>
  <si>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</si>
  <si>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</si>
  <si>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</si>
  <si>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</si>
  <si>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</si>
  <si>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</si>
  <si>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</si>
  <si>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</si>
  <si>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</si>
  <si>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</si>
  <si>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</si>
  <si>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</si>
  <si>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</si>
  <si>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</si>
  <si>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</si>
  <si>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</si>
  <si>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</si>
  <si>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</si>
  <si>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</si>
  <si>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</si>
  <si>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</si>
  <si>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</si>
  <si>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</si>
  <si>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</si>
  <si>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</si>
  <si>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</si>
  <si>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</si>
  <si>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</si>
  <si>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</si>
  <si>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</si>
  <si>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</si>
  <si>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</si>
  <si>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</si>
  <si>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</si>
  <si>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</si>
  <si>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</si>
  <si>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</si>
  <si>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</si>
  <si>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</si>
  <si>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</si>
  <si>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</si>
  <si>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</si>
  <si>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</si>
  <si>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</si>
  <si>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</si>
  <si>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</si>
  <si>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</si>
  <si>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</si>
  <si>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</si>
  <si>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</si>
  <si>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</si>
  <si>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</si>
  <si>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</si>
  <si>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</si>
  <si>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</si>
  <si>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</si>
  <si>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</si>
  <si>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</si>
  <si>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</si>
  <si>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</si>
  <si>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</si>
  <si>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</si>
  <si>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</si>
  <si>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</si>
  <si>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</si>
  <si>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</si>
  <si>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</si>
  <si>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</si>
  <si>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</si>
  <si>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</si>
  <si>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</si>
  <si>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</si>
  <si>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</si>
  <si>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</si>
  <si>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</si>
  <si>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</si>
  <si>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</si>
  <si>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</si>
  <si>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</si>
  <si>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</si>
  <si>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</si>
  <si>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</si>
  <si>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</si>
  <si>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</si>
  <si>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</si>
  <si>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</si>
  <si>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</si>
  <si>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</si>
  <si>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</si>
  <si>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</si>
  <si>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</si>
  <si>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</si>
  <si>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</si>
  <si>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</si>
  <si>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</si>
  <si>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</si>
  <si>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</si>
  <si>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</si>
  <si>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</si>
  <si>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</si>
  <si>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</si>
  <si>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</si>
  <si>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</si>
  <si>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</si>
  <si>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</si>
  <si>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</si>
  <si>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</si>
  <si>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</si>
  <si>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</si>
  <si>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</si>
  <si>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</si>
  <si>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</si>
  <si>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</si>
  <si>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</si>
  <si>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</si>
  <si>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</si>
  <si>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</si>
  <si>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</si>
  <si>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</si>
  <si>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</si>
  <si>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</si>
  <si>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</si>
  <si>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</si>
  <si>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</si>
  <si>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</si>
  <si>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</si>
  <si>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</si>
  <si>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</si>
  <si>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</si>
  <si>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</si>
  <si>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</si>
  <si>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</si>
  <si>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</si>
  <si>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</si>
  <si>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</si>
  <si>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</si>
  <si>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</si>
  <si>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</si>
  <si>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</si>
  <si>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</si>
  <si>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</si>
  <si>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</si>
  <si>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</si>
  <si>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</si>
  <si>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</si>
  <si>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</si>
  <si>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</si>
  <si>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</si>
  <si>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</si>
  <si>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</si>
  <si>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</si>
  <si>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</si>
  <si>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</si>
  <si>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</si>
  <si>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</si>
  <si>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</si>
  <si>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</si>
  <si>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</si>
  <si>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</si>
  <si>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</si>
  <si>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</si>
  <si>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</si>
  <si>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</si>
  <si>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</si>
  <si>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</si>
  <si>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</si>
  <si>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</si>
  <si>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</si>
  <si>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</si>
  <si>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</si>
  <si>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</si>
  <si>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</si>
  <si>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</si>
  <si>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</si>
  <si>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</si>
  <si>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</si>
  <si>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</si>
  <si>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</si>
  <si>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</si>
  <si>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</si>
  <si>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</si>
  <si>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</si>
  <si>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</si>
  <si>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</si>
  <si>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</si>
  <si>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</si>
  <si>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</si>
  <si>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</si>
  <si>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</si>
  <si>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</si>
  <si>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</si>
  <si>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</si>
  <si>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</si>
  <si>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</si>
  <si>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</si>
  <si>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</si>
  <si>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</si>
  <si>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</si>
  <si>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</si>
  <si>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</si>
  <si>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</si>
  <si>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</si>
  <si>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</si>
  <si>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</si>
  <si>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</si>
  <si>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</si>
  <si>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</si>
  <si>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</si>
  <si>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</si>
  <si>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</si>
  <si>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</si>
  <si>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</si>
  <si>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</si>
  <si>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</si>
  <si>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</si>
  <si>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</si>
  <si>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</si>
  <si>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</si>
  <si>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</si>
  <si>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</si>
  <si>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</si>
  <si>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</si>
  <si>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</si>
  <si>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</si>
  <si>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</si>
  <si>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</si>
  <si>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</si>
  <si>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</si>
  <si>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</si>
  <si>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</si>
  <si>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</si>
  <si>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</si>
  <si>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</si>
  <si>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</si>
  <si>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</si>
  <si>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</si>
  <si>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</si>
  <si>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</si>
  <si>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</si>
  <si>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</si>
  <si>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</si>
  <si>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</si>
  <si>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</si>
  <si>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</si>
  <si>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</si>
  <si>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</si>
  <si>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</si>
  <si>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</si>
  <si>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</si>
  <si>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</si>
  <si>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</si>
  <si>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</si>
  <si>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</si>
  <si>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</si>
  <si>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</si>
  <si>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</si>
  <si>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</si>
  <si>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</si>
  <si>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</si>
  <si>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</si>
  <si>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</si>
  <si>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</si>
  <si>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</si>
  <si>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</si>
  <si>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</si>
  <si>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</si>
  <si>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</si>
  <si>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</si>
  <si>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</si>
  <si>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</si>
  <si>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</si>
  <si>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</si>
  <si>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</si>
  <si>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</si>
  <si>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</si>
  <si>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</si>
  <si>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</si>
  <si>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</si>
  <si>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</si>
  <si>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</si>
  <si>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</si>
  <si>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</si>
  <si>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</si>
  <si>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</si>
  <si>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</si>
  <si>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</si>
  <si>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</si>
  <si>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</si>
  <si>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</si>
  <si>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</si>
  <si>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</si>
  <si>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</si>
  <si>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</si>
  <si>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</si>
  <si>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</si>
  <si>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</si>
  <si>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</si>
  <si>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</si>
  <si>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</si>
  <si>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</si>
  <si>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</si>
  <si>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</si>
  <si>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</si>
  <si>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</si>
  <si>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</si>
  <si>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</si>
  <si>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</si>
  <si>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</si>
  <si>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</si>
  <si>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</si>
  <si>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</si>
  <si>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</si>
  <si>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</si>
  <si>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</si>
  <si>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</si>
  <si>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</si>
  <si>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</si>
  <si>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</si>
  <si>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</si>
  <si>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</si>
  <si>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</si>
  <si>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</si>
  <si>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</si>
  <si>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</si>
  <si>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</si>
  <si>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</si>
  <si>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</si>
  <si>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</si>
  <si>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</si>
  <si>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</si>
  <si>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</si>
  <si>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</si>
  <si>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</si>
  <si>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</si>
  <si>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</si>
  <si>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</si>
  <si>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</si>
  <si>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</si>
  <si>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</si>
  <si>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</si>
  <si>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</si>
  <si>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</si>
  <si>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</si>
  <si>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</si>
  <si>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</si>
  <si>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</si>
  <si>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</si>
  <si>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</si>
  <si>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</si>
  <si>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</si>
  <si>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</si>
  <si>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</si>
  <si>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</si>
  <si>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</si>
  <si>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</si>
  <si>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</si>
  <si>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</si>
  <si>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</si>
  <si>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</si>
  <si>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</si>
  <si>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</si>
  <si>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</si>
  <si>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</si>
  <si>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</si>
  <si>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</si>
  <si>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</si>
  <si>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</si>
  <si>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</si>
  <si>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</si>
  <si>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</si>
  <si>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</si>
  <si>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</si>
  <si>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</si>
  <si>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</si>
  <si>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</si>
  <si>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</si>
  <si>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</si>
  <si>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</si>
  <si>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</si>
  <si>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</si>
  <si>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</si>
  <si>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</si>
  <si>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</si>
  <si>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</si>
  <si>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</si>
  <si>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</si>
  <si>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</si>
  <si>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</si>
  <si>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</si>
  <si>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</si>
  <si>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</si>
  <si>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</si>
  <si>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</si>
  <si>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</si>
  <si>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</si>
  <si>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</si>
  <si>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</si>
  <si>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</si>
  <si>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</si>
  <si>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</si>
  <si>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</si>
  <si>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</si>
  <si>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</si>
  <si>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</si>
  <si>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</si>
  <si>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</si>
  <si>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</si>
  <si>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</si>
  <si>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</si>
  <si>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</si>
  <si>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</si>
  <si>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</si>
  <si>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</si>
  <si>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</si>
  <si>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</si>
  <si>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</si>
  <si>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</si>
  <si>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</si>
  <si>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</si>
  <si>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</si>
  <si>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</si>
  <si>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</si>
  <si>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</si>
  <si>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</si>
  <si>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</si>
  <si>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</si>
  <si>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</si>
  <si>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</si>
  <si>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</si>
  <si>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</si>
  <si>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</si>
  <si>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</si>
  <si>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</si>
  <si>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</si>
  <si>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</si>
  <si>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</si>
  <si>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</si>
  <si>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</si>
  <si>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</si>
  <si>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</si>
  <si>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</si>
  <si>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</si>
  <si>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</si>
  <si>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</si>
  <si>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</si>
  <si>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</si>
  <si>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</si>
  <si>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</si>
  <si>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</si>
  <si>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</si>
  <si>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</si>
  <si>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</si>
  <si>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</si>
  <si>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</si>
  <si>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</si>
  <si>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</si>
  <si>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</si>
  <si>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</si>
  <si>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</si>
  <si>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</si>
  <si>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</si>
  <si>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</si>
  <si>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</si>
  <si>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</si>
  <si>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</si>
  <si>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</si>
  <si>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</si>
  <si>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</si>
  <si>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</si>
  <si>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</si>
  <si>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</si>
  <si>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</si>
  <si>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</si>
  <si>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</si>
  <si>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</si>
  <si>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</si>
  <si>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</si>
  <si>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</si>
  <si>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</si>
  <si>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</si>
  <si>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</si>
  <si>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</si>
  <si>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</si>
  <si>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</si>
  <si>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</si>
  <si>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</si>
  <si>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</si>
  <si>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</si>
  <si>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</si>
  <si>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</si>
  <si>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</si>
  <si>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</si>
  <si>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</si>
  <si>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</si>
  <si>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</si>
  <si>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</si>
  <si>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</si>
  <si>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</si>
  <si>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</si>
  <si>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</si>
  <si>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</si>
  <si>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</si>
  <si>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</si>
  <si>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</si>
  <si>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</si>
  <si>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</si>
  <si>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</si>
  <si>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</si>
  <si>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</si>
  <si>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</si>
  <si>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</si>
  <si>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</si>
  <si>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</si>
  <si>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</si>
  <si>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</si>
  <si>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</si>
  <si>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</si>
  <si>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</si>
  <si>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</si>
  <si>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</si>
  <si>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</si>
  <si>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</si>
  <si>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</si>
  <si>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</si>
  <si>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</si>
  <si>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</si>
  <si>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</si>
  <si>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</si>
  <si>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</si>
  <si>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</si>
  <si>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</si>
  <si>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</si>
  <si>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</si>
  <si>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</si>
  <si>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</si>
  <si>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</si>
  <si>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</si>
  <si>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</si>
  <si>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</si>
  <si>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</si>
  <si>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</si>
  <si>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</si>
  <si>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</si>
  <si>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</si>
  <si>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</si>
  <si>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</si>
  <si>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</si>
  <si>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</si>
  <si>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</si>
  <si>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</si>
  <si>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</si>
  <si>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</si>
  <si>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</si>
  <si>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</si>
  <si>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</si>
  <si>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</si>
  <si>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</si>
  <si>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</si>
  <si>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</si>
  <si>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</si>
  <si>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</si>
  <si>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</si>
  <si>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</si>
  <si>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</si>
  <si>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</si>
  <si>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</si>
  <si>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</si>
  <si>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</si>
  <si>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</si>
  <si>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</si>
  <si>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</si>
  <si>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</si>
  <si>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</si>
  <si>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</si>
  <si>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</si>
  <si>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</si>
  <si>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</si>
  <si>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</si>
  <si>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</si>
  <si>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</si>
  <si>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</si>
  <si>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</si>
  <si>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</si>
  <si>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</si>
  <si>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</si>
  <si>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</si>
  <si>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</si>
  <si>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</si>
  <si>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</si>
  <si>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</si>
  <si>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</si>
  <si>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</si>
  <si>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</si>
  <si>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</si>
  <si>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</si>
  <si>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</si>
  <si>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</si>
  <si>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</si>
  <si>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</si>
  <si>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</si>
  <si>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</si>
  <si>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</si>
  <si>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</si>
  <si>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</si>
  <si>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</si>
  <si>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</si>
  <si>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</si>
  <si>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</si>
  <si>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</si>
  <si>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</si>
  <si>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</si>
  <si>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</si>
  <si>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</si>
  <si>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</si>
  <si>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</si>
  <si>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</si>
  <si>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</si>
  <si>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</si>
  <si>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</si>
  <si>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</si>
  <si>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</si>
  <si>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</si>
  <si>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</si>
  <si>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</si>
  <si>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</si>
  <si>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</si>
  <si>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</si>
  <si>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</si>
  <si>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</si>
  <si>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</si>
  <si>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</si>
  <si>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</si>
  <si>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</si>
  <si>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</si>
  <si>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</si>
  <si>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</si>
  <si>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</si>
  <si>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</si>
  <si>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</si>
  <si>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</si>
  <si>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</si>
  <si>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</si>
  <si>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</si>
  <si>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</si>
  <si>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</si>
  <si>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</si>
  <si>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</si>
  <si>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</si>
  <si>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</si>
  <si>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</si>
  <si>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</si>
  <si>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</si>
  <si>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</si>
  <si>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</si>
  <si>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</si>
  <si>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</si>
  <si>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</si>
  <si>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</si>
  <si>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</si>
  <si>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</si>
  <si>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</si>
  <si>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</si>
  <si>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</si>
  <si>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</si>
  <si>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</si>
  <si>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</si>
  <si>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</si>
  <si>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</si>
  <si>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</si>
  <si>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</si>
  <si>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</si>
  <si>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</si>
  <si>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</si>
  <si>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</si>
  <si>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</si>
  <si>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</si>
  <si>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</si>
  <si>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</si>
  <si>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</si>
  <si>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</si>
  <si>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</si>
  <si>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</si>
  <si>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</si>
  <si>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</si>
  <si>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</si>
  <si>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</si>
  <si>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</si>
  <si>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</si>
  <si>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</si>
  <si>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</si>
  <si>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</si>
  <si>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</si>
  <si>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</si>
  <si>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</si>
  <si>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</si>
  <si>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</si>
  <si>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</si>
  <si>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</si>
  <si>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</si>
  <si>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</si>
  <si>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</si>
  <si>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</si>
  <si>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</si>
  <si>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</si>
  <si>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</si>
  <si>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</si>
  <si>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</si>
  <si>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</si>
  <si>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</si>
  <si>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</si>
  <si>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</si>
  <si>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</si>
  <si>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</si>
  <si>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</si>
  <si>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</si>
  <si>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</si>
  <si>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</si>
  <si>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</si>
  <si>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</si>
  <si>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</si>
  <si>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</si>
  <si>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</si>
  <si>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</si>
  <si>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</si>
  <si>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</si>
  <si>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</si>
  <si>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</si>
  <si>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</si>
  <si>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</si>
  <si>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</si>
  <si>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</si>
  <si>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</si>
  <si>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</si>
  <si>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</si>
  <si>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</si>
  <si>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</si>
  <si>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</si>
  <si>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</si>
  <si>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</si>
  <si>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</si>
  <si>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</si>
  <si>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</si>
  <si>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</si>
  <si>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</si>
  <si>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</si>
  <si>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</si>
  <si>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</si>
  <si>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</si>
  <si>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</si>
  <si>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</si>
  <si>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</si>
  <si>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</si>
  <si>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</si>
  <si>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</si>
  <si>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</si>
  <si>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</si>
  <si>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</si>
  <si>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</si>
  <si>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</si>
  <si>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</si>
  <si>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</si>
  <si>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</si>
  <si>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</si>
  <si>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</si>
  <si>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</si>
  <si>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</si>
  <si>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</si>
  <si>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</si>
  <si>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</si>
  <si>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</si>
  <si>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</si>
  <si>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</si>
  <si>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</si>
  <si>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</si>
  <si>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</si>
  <si>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</si>
  <si>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</si>
  <si>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</si>
  <si>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</si>
  <si>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</si>
  <si>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</si>
  <si>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</si>
  <si>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</si>
  <si>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</si>
  <si>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</si>
  <si>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</si>
  <si>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</si>
  <si>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</si>
  <si>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</si>
  <si>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</si>
  <si>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</si>
  <si>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</si>
  <si>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</si>
  <si>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</si>
  <si>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</si>
  <si>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</si>
  <si>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</si>
  <si>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</si>
  <si>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</si>
  <si>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</si>
  <si>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</si>
  <si>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</si>
  <si>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</si>
  <si>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</si>
  <si>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</si>
  <si>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</si>
  <si>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</si>
  <si>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</si>
  <si>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</si>
  <si>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</si>
  <si>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</si>
  <si>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</si>
  <si>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</si>
  <si>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</si>
  <si>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</si>
  <si>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</si>
  <si>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</si>
  <si>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</si>
  <si>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</si>
  <si>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</si>
  <si>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</si>
  <si>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</si>
  <si>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</si>
  <si>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</si>
  <si>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</si>
  <si>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</si>
  <si>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</si>
  <si>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</si>
  <si>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</si>
  <si>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</si>
  <si>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</si>
  <si>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</si>
  <si>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</si>
  <si>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</si>
  <si>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</si>
  <si>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</si>
  <si>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</si>
  <si>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</si>
  <si>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</si>
  <si>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</si>
  <si>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</si>
  <si>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</si>
  <si>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</si>
  <si>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</si>
  <si>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</si>
  <si>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</si>
  <si>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</si>
  <si>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</si>
  <si>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</si>
  <si>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</si>
  <si>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</si>
  <si>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</si>
  <si>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</si>
  <si>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</si>
  <si>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</si>
  <si>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</si>
  <si>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</si>
  <si>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</si>
  <si>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</si>
  <si>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</si>
  <si>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</si>
  <si>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</si>
  <si>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</si>
  <si>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</si>
  <si>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</si>
  <si>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</si>
  <si>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</si>
  <si>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</si>
  <si>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</si>
  <si>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</si>
  <si>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</si>
  <si>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</si>
  <si>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</si>
  <si>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</si>
  <si>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</si>
  <si>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</si>
  <si>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</si>
  <si>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</si>
  <si>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</si>
  <si>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</si>
  <si>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</si>
  <si>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</si>
  <si>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</si>
  <si>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</si>
  <si>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</si>
  <si>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</si>
  <si>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</si>
  <si>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</si>
  <si>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</si>
  <si>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</si>
  <si>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</si>
  <si>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</si>
  <si>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</si>
  <si>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</si>
  <si>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</si>
  <si>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</si>
  <si>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</si>
  <si>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</si>
  <si>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</si>
  <si>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</si>
  <si>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</si>
  <si>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</si>
  <si>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</si>
  <si>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</si>
  <si>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</si>
  <si>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</si>
  <si>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</si>
  <si>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</si>
  <si>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</si>
  <si>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</si>
  <si>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</si>
  <si>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</si>
  <si>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</si>
  <si>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</si>
  <si>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</si>
  <si>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</si>
  <si>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</si>
  <si>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</si>
  <si>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</si>
  <si>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</si>
  <si>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</si>
  <si>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</si>
  <si>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</si>
  <si>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</si>
  <si>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</si>
  <si>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</si>
  <si>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</si>
  <si>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</si>
  <si>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</si>
  <si>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</si>
  <si>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</si>
  <si>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</si>
  <si>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</si>
  <si>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</si>
  <si>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</si>
  <si>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</si>
  <si>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</si>
  <si>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</si>
  <si>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</si>
  <si>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</si>
  <si>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</si>
  <si>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</si>
  <si>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</si>
  <si>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</si>
  <si>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</si>
  <si>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</si>
  <si>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</si>
  <si>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</si>
  <si>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</si>
  <si>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</si>
  <si>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</si>
  <si>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</si>
  <si>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</si>
  <si>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</si>
  <si>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</si>
  <si>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</si>
  <si>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</si>
  <si>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</si>
  <si>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</si>
  <si>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</si>
  <si>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</si>
  <si>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</si>
  <si>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</si>
  <si>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</si>
  <si>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</si>
  <si>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</si>
  <si>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</si>
  <si>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</si>
  <si>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</si>
  <si>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</si>
  <si>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</si>
  <si>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</si>
  <si>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</si>
  <si>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</si>
  <si>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</si>
  <si>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</si>
  <si>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</si>
  <si>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</si>
  <si>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</si>
  <si>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</si>
  <si>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</si>
  <si>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</si>
  <si>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</si>
  <si>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</si>
  <si>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</si>
  <si>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</si>
  <si>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</si>
  <si>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</si>
  <si>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</si>
  <si>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</si>
  <si>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</si>
  <si>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</si>
  <si>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</si>
  <si>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</si>
  <si>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</si>
  <si>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</si>
  <si>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</si>
  <si>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</si>
  <si>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</si>
  <si>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</si>
  <si>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</si>
  <si>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</si>
  <si>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</si>
  <si>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</si>
  <si>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</si>
  <si>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</si>
  <si>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</si>
  <si>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</si>
  <si>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</si>
  <si>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</si>
  <si>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</si>
  <si>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</si>
  <si>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</si>
  <si>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</si>
  <si>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</si>
  <si>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</si>
  <si>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</si>
  <si>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</si>
  <si>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</si>
  <si>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</si>
  <si>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</si>
  <si>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</si>
  <si>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</si>
  <si>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</si>
  <si>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</si>
  <si>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</si>
  <si>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</si>
  <si>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</si>
  <si>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</si>
  <si>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</si>
  <si>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</si>
  <si>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</si>
  <si>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</si>
  <si>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</si>
  <si>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</si>
  <si>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</si>
  <si>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</si>
  <si>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</si>
  <si>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</si>
  <si>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</si>
  <si>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</si>
  <si>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</si>
  <si>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</si>
  <si>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</si>
  <si>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</si>
  <si>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</si>
  <si>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</si>
  <si>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</si>
  <si>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</si>
  <si>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</si>
  <si>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</si>
  <si>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</si>
  <si>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</si>
  <si>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</si>
  <si>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</si>
  <si>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</si>
  <si>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</si>
  <si>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</si>
  <si>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</si>
  <si>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</si>
  <si>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</si>
  <si>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</si>
  <si>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</si>
  <si>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</si>
  <si>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</si>
  <si>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</si>
  <si>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</si>
  <si>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</si>
  <si>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</si>
  <si>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</si>
  <si>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</si>
  <si>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</si>
  <si>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</si>
  <si>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</si>
  <si>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</si>
  <si>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</si>
  <si>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</si>
  <si>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</si>
  <si>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</si>
  <si>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</si>
  <si>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</si>
  <si>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</si>
  <si>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</si>
  <si>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</si>
  <si>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</si>
  <si>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</si>
  <si>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</si>
  <si>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</si>
  <si>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</si>
  <si>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</si>
  <si>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</si>
  <si>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</si>
  <si>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</si>
  <si>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</si>
  <si>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</si>
  <si>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</si>
  <si>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</si>
  <si>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</si>
  <si>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</si>
  <si>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</si>
  <si>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</si>
  <si>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</si>
  <si>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</si>
  <si>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</si>
  <si>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</si>
  <si>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</si>
  <si>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</si>
  <si>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</si>
  <si>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</si>
  <si>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</si>
  <si>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</si>
  <si>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</si>
  <si>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</si>
  <si>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</si>
  <si>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</si>
  <si>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</si>
  <si>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</si>
  <si>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</si>
  <si>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</si>
  <si>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</si>
  <si>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</si>
  <si>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</si>
  <si>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</si>
  <si>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</si>
  <si>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</si>
  <si>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</si>
  <si>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</si>
  <si>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</si>
  <si>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</si>
  <si>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</si>
  <si>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</si>
  <si>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</si>
  <si>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</si>
  <si>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</si>
  <si>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</si>
  <si>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</si>
  <si>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</si>
  <si>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</si>
  <si>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</si>
  <si>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</si>
  <si>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</si>
  <si>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</si>
  <si>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</si>
  <si>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</si>
  <si>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</si>
  <si>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</si>
  <si>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</si>
  <si>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</si>
  <si>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</si>
  <si>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</si>
  <si>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</si>
  <si>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</si>
  <si>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</si>
  <si>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</si>
  <si>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</si>
  <si>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</si>
  <si>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</si>
  <si>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</si>
  <si>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</si>
  <si>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</si>
  <si>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</si>
  <si>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</si>
  <si>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</si>
  <si>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</si>
  <si>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</si>
  <si>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</si>
  <si>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</si>
  <si>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</si>
  <si>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</si>
  <si>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</si>
  <si>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</si>
  <si>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</si>
  <si>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</si>
  <si>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</si>
  <si>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</si>
  <si>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</si>
  <si>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</si>
  <si>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</si>
  <si>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</si>
  <si>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</si>
  <si>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</si>
  <si>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</si>
  <si>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</si>
  <si>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</si>
  <si>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</si>
  <si>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</si>
  <si>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</si>
  <si>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</si>
  <si>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</si>
  <si>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</si>
  <si>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</si>
  <si>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</si>
  <si>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</si>
  <si>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</si>
  <si>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</si>
  <si>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</si>
  <si>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</si>
  <si>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</si>
  <si>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</si>
  <si>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</si>
  <si>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</si>
  <si>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</si>
  <si>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</si>
  <si>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</si>
  <si>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</si>
  <si>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</si>
  <si>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</si>
  <si>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</si>
  <si>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</si>
  <si>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</si>
  <si>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</si>
  <si>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</si>
  <si>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</si>
  <si>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</si>
  <si>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</si>
  <si>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</si>
  <si>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</si>
  <si>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</si>
  <si>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</si>
  <si>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</si>
  <si>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</si>
  <si>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</si>
  <si>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</si>
  <si>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</si>
  <si>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</si>
  <si>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</si>
  <si>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</si>
  <si>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</si>
  <si>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</si>
  <si>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</si>
  <si>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</si>
  <si>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</si>
  <si>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</si>
  <si>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</si>
  <si>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</si>
  <si>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</si>
  <si>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</si>
  <si>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</si>
  <si>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</si>
  <si>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</si>
  <si>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</si>
  <si>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</si>
  <si>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</si>
  <si>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</si>
  <si>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</si>
  <si>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</si>
  <si>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</si>
  <si>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</si>
  <si>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</si>
  <si>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</si>
  <si>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</si>
  <si>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</si>
  <si>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</si>
  <si>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</si>
  <si>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</si>
  <si>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</si>
  <si>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</si>
  <si>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</si>
  <si>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</si>
  <si>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</si>
  <si>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</si>
  <si>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</si>
  <si>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</si>
  <si>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</si>
  <si>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</si>
  <si>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</si>
  <si>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</si>
  <si>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</si>
  <si>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</si>
  <si>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</si>
  <si>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</si>
  <si>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</si>
  <si>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</si>
  <si>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</si>
  <si>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</si>
  <si>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</si>
  <si>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</si>
  <si>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</si>
  <si>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</si>
  <si>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</si>
  <si>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</si>
  <si>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</si>
  <si>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</si>
  <si>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</si>
  <si>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</si>
  <si>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</si>
  <si>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</si>
  <si>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</si>
  <si>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</si>
  <si>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</si>
  <si>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</si>
  <si>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</si>
  <si>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</si>
  <si>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</si>
  <si>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</si>
  <si>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</si>
  <si>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</si>
  <si>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</si>
  <si>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</si>
  <si>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</si>
  <si>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</si>
  <si>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</si>
  <si>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</si>
  <si>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</si>
  <si>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</si>
  <si>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</si>
  <si>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</si>
  <si>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</si>
  <si>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</si>
  <si>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</si>
  <si>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</si>
  <si>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</si>
  <si>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</si>
  <si>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</si>
  <si>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</si>
  <si>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</si>
  <si>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</si>
  <si>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</si>
  <si>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</si>
  <si>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</si>
  <si>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</si>
  <si>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</si>
  <si>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</si>
  <si>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</si>
  <si>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</si>
  <si>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</si>
  <si>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</si>
  <si>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</si>
  <si>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</si>
  <si>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</si>
  <si>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</si>
  <si>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</si>
  <si>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</si>
  <si>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</si>
  <si>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</si>
  <si>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</si>
  <si>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</si>
  <si>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</si>
  <si>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</si>
  <si>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</si>
  <si>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</si>
  <si>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</si>
  <si>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</si>
  <si>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</si>
  <si>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</si>
  <si>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</si>
  <si>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</si>
  <si>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</si>
  <si>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</si>
  <si>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</si>
  <si>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</si>
  <si>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</si>
  <si>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</si>
  <si>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</si>
  <si>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</si>
  <si>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</si>
  <si>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</si>
  <si>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</si>
  <si>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</si>
  <si>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</si>
  <si>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</si>
  <si>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</si>
  <si>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</si>
  <si>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</si>
  <si>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</si>
  <si>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</si>
  <si>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</si>
  <si>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</si>
  <si>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</si>
  <si>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</si>
  <si>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</si>
  <si>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</si>
  <si>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</si>
  <si>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</si>
  <si>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</si>
  <si>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</si>
  <si>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</si>
  <si>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</si>
  <si>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</si>
  <si>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</si>
  <si>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</si>
  <si>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</si>
  <si>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</si>
  <si>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</si>
  <si>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</si>
  <si>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</si>
  <si>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</si>
  <si>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</si>
  <si>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</si>
  <si>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</si>
  <si>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</si>
  <si>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</si>
  <si>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</si>
  <si>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</si>
  <si>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</si>
  <si>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</si>
  <si>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</si>
  <si>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</si>
  <si>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</si>
  <si>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</si>
  <si>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</si>
  <si>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</si>
  <si>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</si>
  <si>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</si>
  <si>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</si>
  <si>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</si>
  <si>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</si>
  <si>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</si>
  <si>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</si>
  <si>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</si>
  <si>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</si>
  <si>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</si>
  <si>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</si>
  <si>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</si>
  <si>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</si>
  <si>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</si>
  <si>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</si>
  <si>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</si>
  <si>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</si>
  <si>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</si>
  <si>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</si>
  <si>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</si>
  <si>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</si>
  <si>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</si>
  <si>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</si>
  <si>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</si>
  <si>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</si>
  <si>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</si>
  <si>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</si>
  <si>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</si>
  <si>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</si>
  <si>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</si>
  <si>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</si>
  <si>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</si>
  <si>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</si>
  <si>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</si>
  <si>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</si>
  <si>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</si>
  <si>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</si>
  <si>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</si>
  <si>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</si>
  <si>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</si>
  <si>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</si>
  <si>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</si>
  <si>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</si>
  <si>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</si>
  <si>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</si>
  <si>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</si>
  <si>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</si>
  <si>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</si>
  <si>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</si>
  <si>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</si>
  <si>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</si>
  <si>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</si>
  <si>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</si>
  <si>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</si>
  <si>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</si>
  <si>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</si>
  <si>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</si>
  <si>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</si>
  <si>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</si>
  <si>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</si>
  <si>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</si>
  <si>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</si>
  <si>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</si>
  <si>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</si>
  <si>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</si>
  <si>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</si>
  <si>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</si>
  <si>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</si>
  <si>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</si>
  <si>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</si>
  <si>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</si>
  <si>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</si>
  <si>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</si>
  <si>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</si>
  <si>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</si>
  <si>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</si>
  <si>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</si>
  <si>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</si>
  <si>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</si>
  <si>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</si>
  <si>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</si>
  <si>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</si>
  <si>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</si>
  <si>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</si>
  <si>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</si>
  <si>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</si>
  <si>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</si>
  <si>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</si>
  <si>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</si>
  <si>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</si>
  <si>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</si>
  <si>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</si>
  <si>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</si>
  <si>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</si>
  <si>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</si>
  <si>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</si>
  <si>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</si>
  <si>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</si>
  <si>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</si>
  <si>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</si>
  <si>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</si>
  <si>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</si>
  <si>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</si>
  <si>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</si>
  <si>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</si>
  <si>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</si>
  <si>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</si>
  <si>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</si>
  <si>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</si>
  <si>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</si>
  <si>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</si>
  <si>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</si>
  <si>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</si>
  <si>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</si>
  <si>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</si>
  <si>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</si>
  <si>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</si>
  <si>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</si>
  <si>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</si>
  <si>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</si>
  <si>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</si>
  <si>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</si>
  <si>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</si>
  <si>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</si>
  <si>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</si>
  <si>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</si>
  <si>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</si>
  <si>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</si>
  <si>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</si>
  <si>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</si>
  <si>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</si>
  <si>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</si>
  <si>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</si>
  <si>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</si>
  <si>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</si>
  <si>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</si>
  <si>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</si>
  <si>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</si>
  <si>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</si>
  <si>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</si>
  <si>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</si>
  <si>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</si>
  <si>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</si>
  <si>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</si>
  <si>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</si>
  <si>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</si>
  <si>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</si>
  <si>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</si>
  <si>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</si>
  <si>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</si>
  <si>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</si>
  <si>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</si>
  <si>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</si>
  <si>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</si>
  <si>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</si>
  <si>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</si>
  <si>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</si>
  <si>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</si>
  <si>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</si>
  <si>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</si>
  <si>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</si>
  <si>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</si>
  <si>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</si>
  <si>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</si>
  <si>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</si>
  <si>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</si>
  <si>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</si>
  <si>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</si>
  <si>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</si>
  <si>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</si>
  <si>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</si>
  <si>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</si>
  <si>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</si>
  <si>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</si>
  <si>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</si>
  <si>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</si>
  <si>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</si>
  <si>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</si>
  <si>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</si>
  <si>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</si>
  <si>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</si>
  <si>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</si>
  <si>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</si>
  <si>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</si>
  <si>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</si>
  <si>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</si>
  <si>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</si>
  <si>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</si>
  <si>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</si>
  <si>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</si>
  <si>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</si>
  <si>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</si>
  <si>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</si>
  <si>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</si>
  <si>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</si>
  <si>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</si>
  <si>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</si>
  <si>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</si>
  <si>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</si>
  <si>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</si>
  <si>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</si>
  <si>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</si>
  <si>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</si>
  <si>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</si>
  <si>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</si>
  <si>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</si>
  <si>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</si>
  <si>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</si>
  <si>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</si>
  <si>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</si>
  <si>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</si>
  <si>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</si>
  <si>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</si>
  <si>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</si>
  <si>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</si>
  <si>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</si>
  <si>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</si>
  <si>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</si>
  <si>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</si>
  <si>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</si>
  <si>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</si>
  <si>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</si>
  <si>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</si>
  <si>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</si>
  <si>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</si>
  <si>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</si>
  <si>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</si>
  <si>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</si>
  <si>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</si>
  <si>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</si>
  <si>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</si>
  <si>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</si>
  <si>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</si>
  <si>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</si>
  <si>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</si>
  <si>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</si>
  <si>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</si>
  <si>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</si>
  <si>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</si>
  <si>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</si>
  <si>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</si>
  <si>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</si>
  <si>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</si>
  <si>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</si>
  <si>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</si>
  <si>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</si>
  <si>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</si>
  <si>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</si>
  <si>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</si>
  <si>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</si>
  <si>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</si>
  <si>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</si>
  <si>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</si>
  <si>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</si>
  <si>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</si>
  <si>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</si>
  <si>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</si>
  <si>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</si>
  <si>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</si>
  <si>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</si>
  <si>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</si>
  <si>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</si>
  <si>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</si>
  <si>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</si>
  <si>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</si>
  <si>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</si>
  <si>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</si>
  <si>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</si>
  <si>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</si>
  <si>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</si>
  <si>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</si>
  <si>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</si>
  <si>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</si>
  <si>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</si>
  <si>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</si>
  <si>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</si>
  <si>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</si>
  <si>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</si>
  <si>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</si>
  <si>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</si>
  <si>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</si>
  <si>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</si>
  <si>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</si>
  <si>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</si>
  <si>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</si>
  <si>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</si>
  <si>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</si>
  <si>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</si>
  <si>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</si>
  <si>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</si>
  <si>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</si>
  <si>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</si>
  <si>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</si>
  <si>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</si>
  <si>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</si>
  <si>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</si>
  <si>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</si>
  <si>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</si>
  <si>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</si>
  <si>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</si>
  <si>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</si>
  <si>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</si>
  <si>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</si>
  <si>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</si>
  <si>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</si>
  <si>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</si>
  <si>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</si>
  <si>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</si>
  <si>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</si>
  <si>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</si>
  <si>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</si>
  <si>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</si>
  <si>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</si>
  <si>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</si>
  <si>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</si>
  <si>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</si>
  <si>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</si>
  <si>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</si>
  <si>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</si>
  <si>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</si>
  <si>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</si>
  <si>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</si>
  <si>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</si>
  <si>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</si>
  <si>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</si>
  <si>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</si>
  <si>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</si>
  <si>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</si>
  <si>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</si>
  <si>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</si>
  <si>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</si>
  <si>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</si>
  <si>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</si>
  <si>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</si>
  <si>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</si>
  <si>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</si>
  <si>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</si>
  <si>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</si>
  <si>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</si>
  <si>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</si>
  <si>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</si>
  <si>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</si>
  <si>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</si>
  <si>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</si>
  <si>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</si>
  <si>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</si>
  <si>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</si>
  <si>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</si>
  <si>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</si>
  <si>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</si>
  <si>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</si>
  <si>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</si>
  <si>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</si>
  <si>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</si>
  <si>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</si>
  <si>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</si>
  <si>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</si>
  <si>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</si>
  <si>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</si>
  <si>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</si>
  <si>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</si>
  <si>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</si>
  <si>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</si>
  <si>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</si>
  <si>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</si>
  <si>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</si>
  <si>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</si>
  <si>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</si>
  <si>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</si>
  <si>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</si>
  <si>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</si>
  <si>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</si>
  <si>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</si>
  <si>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</si>
  <si>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</si>
  <si>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</si>
  <si>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</si>
  <si>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</si>
  <si>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</si>
  <si>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</si>
  <si>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</si>
  <si>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</si>
  <si>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</si>
  <si>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</si>
  <si>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</si>
  <si>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</si>
  <si>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</si>
  <si>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</si>
  <si>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</si>
  <si>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</si>
  <si>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</si>
  <si>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</si>
  <si>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</si>
  <si>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</si>
  <si>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</si>
  <si>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</si>
  <si>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</si>
  <si>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</si>
  <si>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</si>
  <si>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</si>
  <si>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</si>
  <si>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</si>
  <si>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</si>
  <si>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</si>
  <si>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</si>
  <si>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</si>
  <si>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</si>
  <si>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</si>
  <si>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</si>
  <si>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</si>
  <si>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</si>
  <si>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</si>
  <si>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</si>
  <si>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</si>
  <si>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</si>
  <si>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</si>
  <si>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</si>
  <si>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</si>
  <si>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</si>
  <si>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</si>
  <si>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</si>
  <si>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</si>
  <si>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</si>
  <si>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</si>
  <si>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</si>
  <si>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</si>
  <si>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</si>
  <si>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</si>
  <si>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</si>
  <si>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</si>
  <si>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</si>
  <si>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</si>
  <si>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</si>
  <si>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</si>
  <si>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</si>
  <si>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</si>
  <si>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</si>
  <si>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</si>
  <si>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</si>
  <si>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</si>
  <si>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</si>
  <si>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</si>
  <si>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</si>
  <si>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</si>
  <si>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</si>
  <si>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</si>
  <si>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</si>
  <si>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</si>
  <si>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</si>
  <si>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</si>
  <si>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</si>
  <si>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</si>
  <si>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</si>
  <si>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</si>
  <si>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</si>
  <si>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</si>
  <si>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</si>
  <si>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</si>
  <si>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</si>
  <si>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</si>
  <si>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</si>
  <si>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</si>
  <si>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</si>
  <si>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</si>
  <si>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</si>
  <si>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</si>
  <si>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</si>
  <si>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</si>
  <si>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</si>
  <si>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</si>
  <si>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</si>
  <si>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</si>
  <si>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</si>
  <si>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</si>
  <si>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</si>
  <si>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</si>
  <si>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</si>
  <si>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</si>
  <si>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</si>
  <si>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</si>
  <si>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</si>
  <si>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</si>
  <si>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</si>
  <si>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</si>
  <si>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</si>
  <si>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</si>
  <si>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</si>
  <si>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</si>
  <si>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</si>
  <si>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</si>
  <si>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</si>
  <si>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</si>
  <si>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</si>
  <si>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</si>
  <si>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</si>
  <si>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</si>
  <si>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</si>
  <si>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</si>
  <si>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</si>
  <si>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</si>
  <si>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</si>
  <si>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</si>
  <si>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</si>
  <si>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</si>
  <si>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</si>
  <si>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</si>
  <si>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</si>
  <si>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</si>
  <si>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</si>
  <si>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</si>
  <si>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</si>
  <si>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</si>
  <si>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</si>
  <si>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</si>
  <si>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</si>
  <si>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</si>
  <si>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</si>
  <si>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</si>
  <si>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</si>
  <si>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</si>
  <si>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</si>
  <si>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</si>
  <si>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</si>
  <si>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</si>
  <si>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</si>
  <si>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</si>
  <si>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</si>
  <si>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</si>
  <si>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</si>
  <si>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</si>
  <si>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</si>
  <si>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</si>
  <si>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</si>
  <si>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</si>
  <si>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</si>
  <si>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</si>
  <si>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</si>
  <si>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</si>
  <si>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</si>
  <si>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</si>
  <si>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</si>
  <si>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</si>
  <si>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</si>
  <si>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</si>
  <si>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</si>
  <si>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</si>
  <si>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</si>
  <si>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</si>
  <si>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</si>
  <si>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</si>
  <si>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</si>
  <si>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</si>
  <si>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</si>
  <si>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</si>
  <si>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</si>
  <si>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</si>
  <si>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</si>
  <si>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</si>
  <si>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</si>
  <si>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</si>
  <si>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</si>
  <si>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</si>
  <si>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</si>
  <si>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</si>
  <si>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</si>
  <si>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</si>
  <si>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</si>
  <si>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</si>
  <si>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</si>
  <si>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</si>
  <si>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</si>
  <si>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</si>
  <si>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</si>
  <si>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</si>
  <si>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</si>
  <si>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</si>
  <si>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</si>
  <si>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</si>
  <si>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</si>
  <si>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</si>
  <si>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</si>
  <si>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</si>
  <si>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</si>
  <si>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</si>
  <si>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</si>
  <si>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</si>
  <si>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</si>
  <si>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</si>
  <si>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</si>
  <si>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</si>
  <si>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</si>
  <si>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</si>
  <si>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</si>
  <si>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</si>
  <si>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</si>
  <si>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</si>
  <si>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</si>
  <si>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</si>
  <si>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</si>
  <si>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</si>
  <si>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</si>
  <si>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</si>
  <si>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</si>
  <si>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</si>
  <si>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</si>
  <si>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</si>
  <si>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</si>
  <si>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</si>
  <si>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</si>
  <si>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</si>
  <si>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</si>
  <si>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</si>
  <si>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</si>
  <si>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</si>
  <si>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</si>
  <si>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</si>
  <si>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</si>
  <si>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</si>
  <si>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</si>
  <si>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</si>
  <si>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</si>
  <si>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</si>
  <si>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</si>
  <si>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</si>
  <si>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</si>
  <si>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</si>
  <si>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</si>
  <si>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</si>
  <si>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</si>
  <si>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</si>
  <si>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</si>
  <si>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</si>
  <si>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</si>
  <si>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</si>
  <si>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</si>
  <si>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</si>
  <si>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</si>
  <si>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</si>
  <si>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</si>
  <si>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</si>
  <si>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</si>
  <si>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</si>
  <si>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</si>
  <si>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</si>
  <si>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</si>
  <si>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</si>
  <si>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</si>
  <si>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</si>
  <si>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</si>
  <si>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</si>
  <si>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</si>
  <si>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</si>
  <si>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</si>
  <si>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</si>
  <si>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</si>
  <si>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</si>
  <si>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</si>
  <si>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</si>
  <si>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</si>
  <si>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</si>
  <si>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</si>
  <si>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</si>
  <si>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</si>
  <si>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</si>
  <si>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</si>
  <si>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</si>
  <si>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</si>
  <si>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</si>
  <si>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</si>
  <si>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</si>
  <si>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</si>
  <si>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</si>
  <si>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</si>
  <si>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</si>
  <si>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</si>
  <si>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</si>
  <si>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</si>
  <si>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</si>
  <si>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</si>
  <si>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</si>
  <si>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</si>
  <si>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</si>
  <si>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</si>
  <si>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</si>
  <si>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</si>
  <si>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</si>
  <si>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</si>
  <si>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</si>
  <si>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</si>
  <si>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</si>
  <si>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</si>
  <si>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</si>
  <si>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</si>
  <si>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</si>
  <si>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</si>
  <si>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</si>
  <si>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</si>
  <si>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</si>
  <si>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</si>
  <si>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</si>
  <si>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</si>
  <si>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</si>
  <si>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</si>
  <si>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</si>
  <si>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</si>
  <si>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</si>
  <si>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</si>
  <si>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</si>
  <si>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</si>
  <si>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</si>
  <si>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</si>
  <si>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</si>
  <si>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</si>
  <si>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</si>
  <si>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</si>
  <si>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</si>
  <si>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</si>
  <si>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</si>
  <si>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</si>
  <si>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</si>
  <si>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</si>
  <si>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</si>
  <si>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</si>
  <si>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</si>
  <si>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</si>
  <si>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</si>
  <si>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</si>
  <si>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</si>
  <si>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</si>
  <si>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</si>
  <si>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</si>
  <si>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</si>
  <si>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</si>
  <si>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</si>
  <si>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</si>
  <si>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</si>
  <si>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</si>
  <si>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</si>
  <si>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</si>
  <si>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</si>
  <si>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</si>
  <si>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</si>
  <si>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</si>
  <si>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</si>
  <si>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</si>
  <si>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</si>
  <si>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</si>
  <si>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</si>
  <si>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</si>
  <si>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</si>
  <si>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</si>
  <si>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</si>
  <si>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</si>
  <si>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</si>
  <si>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</si>
  <si>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</si>
  <si>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</si>
  <si>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</si>
  <si>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</si>
  <si>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</si>
  <si>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</si>
  <si>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</si>
  <si>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</si>
  <si>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</si>
  <si>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</si>
  <si>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</si>
  <si>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</si>
  <si>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</si>
  <si>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</si>
  <si>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</si>
  <si>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</si>
  <si>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</si>
  <si>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</si>
  <si>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</si>
  <si>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</si>
  <si>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</si>
  <si>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</si>
  <si>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</si>
  <si>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</si>
  <si>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</si>
  <si>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</si>
  <si>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</si>
  <si>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</si>
  <si>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</si>
  <si>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</si>
  <si>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</si>
  <si>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</si>
  <si>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</si>
  <si>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</si>
  <si>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</si>
  <si>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</si>
  <si>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</si>
  <si>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</si>
  <si>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</si>
  <si>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</si>
  <si>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</si>
  <si>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</si>
  <si>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</si>
  <si>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</si>
  <si>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</si>
  <si>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</si>
  <si>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</si>
  <si>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</si>
  <si>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</si>
  <si>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</si>
  <si>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</si>
  <si>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</si>
  <si>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</si>
  <si>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</si>
  <si>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</si>
  <si>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</si>
  <si>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</si>
  <si>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</si>
  <si>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</si>
  <si>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</si>
  <si>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</si>
  <si>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</si>
  <si>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</si>
  <si>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</si>
  <si>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</si>
  <si>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</si>
  <si>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</si>
  <si>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</si>
  <si>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</si>
  <si>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</si>
  <si>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</si>
  <si>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</si>
  <si>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</si>
  <si>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</si>
  <si>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</si>
  <si>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</si>
  <si>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</si>
  <si>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</si>
  <si>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</si>
  <si>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</si>
  <si>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</si>
  <si>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</si>
  <si>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</si>
  <si>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</si>
  <si>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</si>
  <si>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</si>
  <si>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</si>
  <si>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</si>
  <si>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</si>
  <si>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</si>
  <si>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</si>
  <si>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</si>
  <si>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</si>
  <si>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</si>
  <si>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</si>
  <si>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</si>
  <si>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</si>
  <si>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</si>
  <si>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</si>
  <si>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</si>
  <si>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</si>
  <si>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</si>
  <si>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</si>
  <si>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</si>
  <si>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</si>
  <si>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</si>
  <si>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</si>
  <si>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</si>
  <si>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</si>
  <si>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</si>
  <si>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</si>
  <si>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</si>
  <si>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</si>
  <si>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</si>
  <si>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</si>
  <si>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</si>
  <si>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</si>
  <si>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</si>
  <si>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</si>
  <si>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</si>
  <si>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</si>
  <si>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</si>
  <si>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</si>
  <si>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</si>
  <si>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</si>
  <si>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</si>
  <si>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</si>
  <si>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</si>
  <si>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</si>
  <si>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</si>
  <si>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</si>
  <si>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</si>
  <si>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</si>
  <si>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</si>
  <si>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</si>
  <si>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</si>
  <si>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</si>
  <si>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</si>
  <si>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</si>
  <si>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</si>
  <si>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</si>
  <si>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</si>
  <si>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</si>
  <si>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</si>
  <si>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</si>
  <si>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</si>
  <si>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</si>
  <si>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</si>
  <si>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</si>
  <si>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</si>
  <si>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</si>
  <si>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</si>
  <si>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</si>
  <si>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</si>
  <si>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</si>
  <si>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</si>
  <si>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</si>
  <si>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</si>
  <si>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</si>
  <si>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</si>
  <si>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</si>
  <si>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</si>
  <si>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</si>
  <si>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</si>
  <si>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</si>
  <si>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</si>
  <si>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</si>
  <si>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</si>
  <si>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</si>
  <si>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</si>
  <si>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</si>
  <si>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</si>
  <si>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</si>
  <si>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</si>
  <si>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</si>
  <si>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</si>
  <si>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</si>
  <si>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</si>
  <si>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</si>
  <si>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</si>
  <si>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</si>
  <si>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</si>
  <si>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</si>
  <si>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</si>
  <si>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</si>
  <si>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</si>
  <si>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</si>
  <si>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</si>
  <si>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</si>
  <si>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</si>
  <si>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</si>
  <si>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</si>
  <si>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</si>
  <si>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</si>
  <si>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</si>
  <si>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</si>
  <si>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</si>
  <si>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</si>
  <si>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</si>
  <si>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</si>
  <si>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</si>
  <si>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</si>
  <si>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</si>
  <si>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</si>
  <si>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</si>
  <si>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</si>
  <si>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</si>
  <si>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</si>
  <si>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</si>
  <si>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</si>
  <si>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</si>
  <si>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</si>
  <si>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</si>
  <si>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</si>
  <si>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</si>
  <si>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</si>
  <si>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</si>
  <si>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</si>
  <si>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</si>
  <si>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</si>
  <si>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</si>
  <si>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</si>
  <si>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</si>
  <si>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</si>
  <si>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</si>
  <si>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</si>
  <si>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</si>
  <si>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</si>
  <si>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</si>
  <si>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</si>
  <si>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</si>
  <si>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</si>
  <si>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</si>
  <si>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</si>
  <si>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</si>
  <si>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</si>
  <si>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</si>
  <si>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</si>
  <si>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</si>
  <si>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</si>
  <si>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</si>
  <si>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</si>
  <si>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</si>
  <si>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</si>
  <si>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</si>
  <si>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</si>
  <si>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</si>
  <si>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</si>
  <si>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</si>
  <si>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</si>
  <si>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</si>
  <si>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</si>
  <si>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</si>
  <si>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</si>
  <si>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</si>
  <si>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</si>
  <si>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</si>
  <si>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</si>
  <si>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</si>
  <si>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</si>
  <si>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</si>
  <si>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</si>
  <si>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</si>
  <si>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</si>
  <si>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</si>
  <si>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</si>
  <si>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</si>
  <si>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</si>
  <si>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</si>
  <si>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</si>
  <si>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</si>
  <si>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</si>
  <si>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</si>
  <si>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</si>
  <si>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</si>
  <si>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</si>
  <si>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</si>
  <si>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</si>
  <si>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</si>
  <si>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</si>
  <si>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</si>
  <si>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</si>
  <si>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</si>
  <si>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</si>
  <si>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</si>
  <si>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</si>
  <si>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</si>
  <si>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</si>
  <si>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</si>
  <si>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</si>
  <si>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</si>
  <si>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</si>
  <si>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</si>
  <si>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</si>
  <si>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</si>
  <si>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</si>
  <si>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</si>
  <si>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</si>
  <si>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</si>
  <si>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</si>
  <si>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</si>
  <si>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</si>
  <si>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</si>
  <si>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</si>
  <si>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</si>
  <si>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</si>
  <si>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</si>
  <si>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</si>
  <si>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</si>
  <si>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</si>
  <si>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</si>
  <si>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</si>
  <si>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</si>
  <si>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</si>
  <si>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</si>
  <si>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</si>
  <si>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</si>
  <si>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</si>
  <si>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</si>
  <si>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</si>
  <si>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</si>
  <si>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</si>
  <si>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</si>
  <si>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</si>
  <si>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</si>
  <si>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</si>
  <si>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</si>
  <si>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</si>
  <si>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</si>
  <si>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</si>
  <si>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</si>
  <si>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</si>
  <si>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</si>
  <si>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</si>
  <si>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</si>
  <si>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</si>
  <si>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</si>
  <si>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</si>
  <si>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</si>
  <si>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</si>
  <si>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</si>
  <si>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</si>
  <si>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</si>
  <si>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</si>
  <si>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</si>
  <si>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</si>
  <si>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</si>
  <si>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</si>
  <si>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</si>
  <si>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</si>
  <si>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</si>
  <si>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</si>
  <si>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</si>
  <si>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</si>
  <si>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</si>
  <si>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</si>
  <si>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</si>
  <si>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</si>
  <si>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</si>
  <si>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</si>
  <si>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</si>
  <si>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</si>
  <si>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</si>
  <si>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</si>
  <si>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</si>
  <si>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</si>
  <si>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</si>
  <si>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</si>
  <si>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</si>
  <si>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</si>
  <si>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</si>
  <si>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</si>
  <si>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</si>
  <si>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</si>
  <si>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</si>
  <si>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</si>
  <si>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</si>
  <si>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</si>
  <si>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</si>
  <si>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</si>
  <si>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</si>
  <si>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</si>
  <si>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</si>
  <si>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</si>
  <si>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</si>
  <si>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</si>
  <si>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</si>
  <si>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</si>
  <si>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</si>
  <si>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</si>
  <si>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</si>
  <si>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</si>
  <si>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</si>
  <si>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</si>
  <si>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</si>
  <si>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</si>
  <si>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</si>
  <si>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</si>
  <si>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</si>
  <si>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</si>
  <si>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</si>
  <si>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</si>
  <si>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</si>
  <si>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</si>
  <si>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</si>
  <si>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</si>
  <si>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</si>
  <si>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</si>
  <si>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</si>
  <si>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</si>
  <si>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</si>
  <si>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</si>
  <si>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</si>
  <si>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</si>
  <si>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</si>
  <si>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</si>
  <si>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</si>
  <si>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</si>
  <si>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</si>
  <si>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</si>
  <si>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</si>
  <si>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</si>
  <si>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</si>
  <si>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</si>
  <si>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</si>
  <si>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</si>
  <si>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</si>
  <si>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</si>
  <si>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</si>
  <si>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</si>
  <si>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</si>
  <si>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</si>
  <si>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</si>
  <si>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</si>
  <si>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</si>
  <si>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</si>
  <si>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</si>
  <si>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</si>
  <si>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</si>
  <si>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</si>
  <si>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</si>
  <si>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</si>
  <si>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</si>
  <si>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</si>
  <si>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</si>
  <si>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</si>
  <si>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</si>
  <si>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</si>
  <si>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</si>
  <si>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</si>
  <si>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</si>
  <si>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</si>
  <si>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</si>
  <si>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</si>
  <si>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</si>
  <si>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</si>
  <si>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</si>
  <si>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</si>
  <si>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</si>
  <si>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</si>
  <si>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</si>
  <si>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</si>
  <si>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</si>
  <si>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</si>
  <si>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</si>
  <si>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</si>
  <si>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</si>
  <si>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</si>
  <si>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</si>
  <si>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</si>
  <si>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</si>
  <si>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</si>
  <si>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</si>
  <si>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</si>
  <si>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</si>
  <si>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</si>
  <si>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</si>
  <si>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</si>
  <si>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</si>
  <si>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</si>
  <si>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</si>
  <si>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</si>
  <si>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</si>
  <si>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</si>
  <si>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</si>
  <si>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</si>
  <si>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</si>
  <si>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</si>
  <si>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</si>
  <si>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</si>
  <si>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</si>
  <si>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</si>
  <si>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</si>
  <si>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</si>
  <si>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</si>
  <si>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</si>
  <si>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</si>
  <si>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</si>
  <si>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</si>
  <si>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</si>
  <si>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</si>
  <si>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</si>
  <si>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</si>
  <si>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</si>
  <si>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</si>
  <si>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</si>
  <si>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</si>
  <si>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</si>
  <si>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</si>
  <si>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</si>
  <si>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</si>
  <si>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</si>
  <si>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</si>
  <si>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</si>
  <si>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</si>
  <si>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</si>
  <si>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</si>
  <si>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</si>
  <si>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</si>
  <si>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</si>
  <si>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</si>
  <si>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</si>
  <si>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</si>
  <si>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</si>
  <si>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</si>
  <si>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</si>
  <si>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</si>
  <si>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</si>
  <si>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</si>
  <si>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</si>
  <si>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</si>
  <si>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</si>
  <si>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</si>
  <si>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</si>
  <si>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</si>
  <si>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</si>
  <si>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</si>
  <si>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</si>
  <si>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</si>
  <si>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</si>
  <si>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</si>
  <si>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</si>
  <si>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</si>
  <si>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</si>
  <si>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</si>
  <si>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</si>
  <si>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</si>
  <si>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</si>
  <si>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</si>
  <si>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</si>
  <si>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</si>
  <si>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</si>
  <si>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</si>
  <si>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</si>
  <si>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</si>
  <si>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</si>
  <si>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</si>
  <si>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</si>
  <si>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</si>
  <si>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</si>
  <si>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</si>
  <si>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</si>
  <si>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</si>
  <si>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</si>
  <si>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</si>
  <si>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</si>
  <si>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</si>
  <si>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</si>
  <si>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</si>
  <si>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</si>
  <si>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</si>
  <si>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</si>
  <si>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</si>
  <si>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</si>
  <si>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</si>
  <si>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</si>
  <si>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</si>
  <si>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</si>
  <si>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</si>
  <si>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</si>
  <si>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</si>
  <si>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</si>
  <si>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</si>
  <si>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</si>
  <si>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</si>
  <si>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</si>
  <si>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</si>
  <si>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</si>
  <si>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</si>
  <si>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</si>
  <si>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</si>
  <si>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</si>
  <si>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</si>
  <si>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</si>
  <si>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</si>
  <si>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</si>
  <si>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</si>
  <si>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</si>
  <si>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</si>
  <si>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</si>
  <si>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</si>
  <si>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</si>
  <si>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</si>
  <si>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</si>
  <si>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</si>
  <si>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</si>
  <si>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</si>
  <si>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</si>
  <si>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</si>
  <si>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</si>
  <si>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</si>
  <si>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</si>
  <si>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</si>
  <si>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</si>
  <si>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</si>
  <si>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</si>
  <si>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</si>
  <si>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</si>
  <si>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</si>
  <si>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</si>
  <si>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</si>
  <si>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</si>
  <si>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</si>
  <si>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</si>
  <si>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</si>
  <si>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</si>
  <si>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</si>
  <si>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</si>
  <si>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</si>
  <si>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</si>
  <si>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</si>
  <si>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</si>
  <si>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</si>
  <si>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</si>
  <si>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</si>
  <si>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</si>
  <si>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</si>
  <si>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</si>
  <si>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</si>
  <si>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</si>
  <si>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</si>
  <si>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</si>
  <si>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</si>
  <si>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</si>
  <si>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</si>
  <si>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</si>
  <si>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</si>
  <si>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</si>
  <si>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</si>
  <si>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</si>
  <si>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</si>
  <si>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</si>
  <si>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</si>
  <si>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</si>
  <si>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</si>
  <si>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</si>
  <si>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</si>
  <si>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</si>
  <si>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</si>
  <si>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</si>
  <si>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</si>
  <si>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</si>
  <si>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</si>
  <si>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</si>
  <si>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</si>
  <si>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</si>
  <si>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</si>
  <si>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</si>
  <si>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</si>
  <si>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</si>
  <si>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</si>
  <si>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</si>
  <si>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</si>
  <si>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</si>
  <si>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</si>
  <si>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</si>
  <si>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</si>
  <si>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</si>
  <si>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</si>
  <si>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</si>
  <si>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</si>
  <si>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</si>
  <si>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</si>
  <si>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</si>
  <si>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</si>
  <si>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</si>
  <si>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</si>
  <si>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</si>
  <si>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</si>
  <si>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</si>
  <si>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</si>
  <si>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</si>
  <si>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</si>
  <si>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</si>
  <si>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</si>
  <si>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</si>
  <si>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</si>
  <si>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</si>
  <si>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</si>
  <si>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</si>
  <si>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</si>
  <si>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</si>
  <si>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</si>
  <si>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</si>
  <si>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</si>
  <si>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</si>
  <si>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</si>
  <si>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</si>
  <si>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</si>
  <si>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</si>
  <si>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</si>
  <si>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</si>
  <si>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</si>
  <si>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</si>
  <si>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</si>
  <si>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</si>
  <si>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</si>
  <si>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</si>
  <si>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</si>
  <si>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</si>
  <si>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</si>
  <si>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</si>
  <si>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</si>
  <si>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</si>
  <si>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</si>
  <si>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</si>
  <si>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</si>
  <si>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</si>
  <si>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</si>
  <si>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</si>
  <si>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</si>
  <si>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</si>
  <si>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</si>
  <si>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</si>
  <si>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</si>
  <si>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</si>
  <si>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</si>
  <si>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</si>
  <si>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</si>
  <si>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</si>
  <si>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</si>
  <si>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</si>
  <si>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</si>
  <si>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</si>
  <si>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</si>
  <si>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</si>
  <si>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</si>
  <si>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</si>
  <si>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</si>
  <si>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</si>
  <si>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</si>
  <si>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</si>
  <si>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</si>
  <si>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</si>
  <si>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</si>
  <si>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</si>
  <si>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</si>
  <si>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</si>
  <si>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</si>
  <si>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</si>
  <si>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</si>
  <si>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</si>
  <si>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</si>
  <si>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</si>
  <si>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</si>
  <si>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</si>
  <si>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</si>
  <si>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</si>
  <si>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</si>
  <si>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</si>
  <si>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</si>
  <si>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</si>
  <si>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</si>
  <si>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</si>
  <si>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</si>
  <si>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</si>
  <si>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</si>
  <si>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</si>
  <si>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</si>
  <si>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</si>
  <si>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</si>
  <si>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</si>
  <si>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</si>
  <si>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</si>
  <si>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</si>
  <si>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</si>
  <si>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</si>
  <si>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</si>
  <si>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</si>
  <si>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</si>
  <si>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</si>
  <si>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</si>
  <si>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</si>
  <si>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</si>
  <si>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</si>
  <si>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</si>
  <si>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</si>
  <si>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</si>
  <si>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</si>
  <si>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</si>
  <si>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</si>
  <si>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</si>
  <si>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</si>
  <si>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</si>
  <si>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</si>
  <si>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</si>
  <si>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</si>
  <si>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</si>
  <si>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</si>
  <si>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</si>
  <si>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</si>
  <si>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</si>
  <si>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</si>
  <si>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</si>
  <si>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</si>
  <si>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</si>
  <si>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</si>
  <si>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</si>
  <si>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</si>
  <si>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</si>
  <si>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</si>
  <si>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</si>
  <si>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</si>
  <si>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</si>
  <si>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</si>
  <si>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</si>
  <si>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</si>
  <si>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</si>
  <si>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</si>
  <si>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</si>
  <si>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</si>
  <si>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</si>
  <si>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</si>
  <si>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</si>
  <si>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</si>
  <si>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</si>
  <si>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</si>
  <si>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</si>
  <si>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</si>
  <si>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</si>
  <si>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</si>
  <si>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</si>
  <si>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</si>
  <si>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</si>
  <si>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</si>
  <si>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</si>
  <si>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</si>
  <si>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</si>
  <si>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</si>
  <si>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</si>
  <si>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</si>
  <si>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</si>
  <si>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</si>
  <si>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</si>
  <si>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</si>
  <si>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</si>
  <si>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</si>
  <si>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</si>
  <si>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</si>
  <si>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</si>
  <si>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</si>
  <si>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</si>
  <si>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</si>
  <si>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</si>
  <si>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</si>
  <si>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</si>
  <si>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</si>
  <si>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</si>
  <si>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</si>
  <si>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</si>
  <si>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</si>
  <si>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</si>
  <si>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</si>
  <si>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</si>
  <si>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</si>
  <si>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</si>
  <si>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</si>
  <si>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</si>
  <si>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</si>
  <si>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</si>
  <si>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</si>
  <si>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</si>
  <si>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</si>
  <si>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</si>
  <si>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</si>
  <si>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</si>
  <si>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</si>
  <si>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</si>
  <si>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</si>
  <si>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</si>
  <si>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</si>
  <si>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</si>
  <si>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</si>
  <si>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</si>
  <si>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</si>
  <si>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</si>
  <si>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</si>
  <si>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</si>
  <si>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</si>
  <si>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</si>
  <si>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</si>
  <si>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</si>
  <si>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</si>
  <si>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</si>
  <si>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</si>
  <si>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</si>
  <si>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</si>
  <si>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</si>
  <si>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</si>
  <si>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</si>
  <si>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</si>
  <si>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</si>
  <si>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</si>
  <si>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</si>
  <si>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</si>
  <si>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</si>
  <si>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</si>
  <si>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</si>
  <si>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</si>
  <si>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</si>
  <si>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</si>
  <si>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</si>
  <si>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</si>
  <si>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</si>
  <si>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</si>
  <si>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</si>
  <si>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</si>
  <si>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</si>
  <si>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</si>
  <si>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</si>
  <si>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</si>
  <si>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</si>
  <si>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</si>
  <si>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</si>
  <si>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</si>
  <si>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</si>
  <si>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</si>
  <si>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</si>
  <si>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</si>
  <si>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</si>
  <si>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</si>
  <si>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</si>
  <si>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</si>
  <si>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</si>
  <si>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</si>
  <si>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</si>
  <si>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</si>
  <si>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</si>
  <si>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</si>
  <si>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</si>
  <si>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</si>
  <si>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</si>
  <si>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</si>
  <si>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</si>
  <si>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</si>
  <si>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</si>
  <si>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</si>
  <si>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</si>
  <si>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</si>
  <si>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</si>
  <si>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</si>
  <si>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</si>
  <si>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</si>
  <si>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</si>
  <si>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</si>
  <si>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</si>
  <si>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</si>
  <si>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</si>
  <si>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</si>
  <si>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</si>
  <si>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</si>
  <si>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</si>
  <si>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</si>
  <si>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</si>
  <si>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</si>
  <si>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</si>
  <si>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</si>
  <si>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</si>
  <si>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</si>
  <si>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</si>
  <si>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</si>
  <si>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</si>
  <si>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</si>
  <si>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</si>
  <si>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</si>
  <si>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</si>
  <si>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</si>
  <si>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</si>
  <si>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</si>
  <si>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</si>
  <si>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</si>
  <si>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</si>
  <si>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</si>
  <si>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</si>
  <si>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</si>
  <si>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</si>
  <si>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</si>
  <si>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</si>
  <si>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</si>
  <si>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</si>
  <si>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</si>
  <si>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</si>
  <si>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</si>
  <si>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</si>
  <si>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</si>
  <si>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</si>
  <si>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</si>
  <si>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</si>
  <si>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</si>
  <si>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</si>
  <si>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</si>
  <si>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</si>
  <si>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</si>
  <si>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</si>
  <si>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</si>
  <si>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</si>
  <si>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</si>
  <si>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</si>
  <si>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</si>
  <si>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</si>
  <si>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</si>
  <si>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</si>
  <si>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</si>
  <si>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</si>
  <si>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</si>
  <si>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</si>
  <si>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</si>
  <si>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</si>
  <si>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</si>
  <si>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</si>
  <si>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</si>
  <si>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</si>
  <si>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</si>
  <si>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</si>
  <si>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</si>
  <si>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</si>
  <si>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</si>
  <si>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</si>
  <si>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</si>
  <si>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</si>
  <si>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</si>
  <si>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</si>
  <si>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</si>
  <si>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</si>
  <si>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</si>
  <si>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</si>
  <si>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</si>
  <si>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</si>
  <si>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</si>
  <si>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</si>
  <si>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</si>
  <si>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</si>
  <si>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</si>
  <si>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</si>
  <si>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</si>
  <si>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</si>
  <si>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</si>
  <si>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</si>
  <si>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</si>
  <si>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</si>
  <si>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</si>
  <si>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</si>
  <si>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</si>
  <si>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</si>
  <si>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</si>
  <si>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</si>
  <si>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</si>
  <si>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</si>
  <si>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</si>
  <si>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</si>
  <si>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</si>
  <si>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</si>
  <si>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</si>
  <si>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</si>
  <si>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</si>
  <si>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</si>
  <si>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</si>
  <si>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</si>
  <si>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</si>
  <si>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</si>
  <si>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</si>
  <si>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</si>
  <si>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</si>
  <si>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</si>
  <si>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</si>
  <si>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</si>
  <si>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</si>
  <si>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</si>
  <si>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</si>
  <si>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</si>
  <si>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</si>
  <si>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</si>
  <si>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</si>
  <si>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</si>
  <si>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</si>
  <si>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</si>
  <si>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</si>
  <si>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</si>
  <si>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</si>
  <si>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</si>
  <si>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</si>
  <si>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</si>
  <si>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</si>
  <si>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</si>
  <si>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</si>
  <si>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</si>
  <si>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</si>
  <si>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</si>
  <si>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</si>
  <si>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</si>
  <si>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</si>
  <si>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</si>
  <si>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</si>
  <si>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</si>
  <si>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</si>
  <si>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</si>
  <si>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</si>
  <si>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</si>
  <si>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</si>
  <si>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</si>
  <si>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</si>
  <si>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</si>
  <si>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</si>
  <si>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</si>
  <si>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</si>
  <si>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</si>
  <si>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</si>
  <si>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</si>
  <si>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</si>
  <si>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</si>
  <si>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</si>
  <si>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</si>
  <si>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</si>
  <si>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</si>
  <si>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</si>
  <si>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</si>
  <si>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</si>
  <si>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</si>
  <si>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</si>
  <si>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</si>
  <si>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</si>
  <si>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</si>
  <si>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</si>
  <si>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</si>
  <si>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</si>
  <si>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</si>
  <si>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</si>
  <si>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</si>
  <si>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</si>
  <si>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</si>
  <si>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</si>
  <si>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</si>
  <si>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</si>
  <si>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</si>
  <si>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</si>
  <si>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</si>
  <si>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</si>
  <si>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</si>
  <si>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</si>
  <si>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</si>
  <si>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</si>
  <si>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</si>
  <si>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</si>
  <si>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</si>
  <si>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</si>
  <si>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</si>
  <si>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</si>
  <si>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</si>
  <si>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</si>
  <si>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</si>
  <si>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</si>
  <si>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</si>
  <si>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</si>
  <si>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</si>
  <si>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</si>
  <si>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</si>
  <si>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</si>
  <si>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</si>
  <si>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</si>
  <si>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</si>
  <si>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</si>
  <si>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</si>
  <si>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</si>
  <si>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</si>
  <si>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</si>
  <si>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</si>
  <si>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</si>
  <si>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</si>
  <si>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</si>
  <si>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</si>
  <si>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</si>
  <si>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</si>
  <si>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</si>
  <si>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</si>
  <si>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</si>
  <si>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</si>
  <si>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</si>
  <si>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</si>
  <si>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</si>
  <si>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</si>
  <si>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</si>
  <si>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</si>
  <si>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</si>
  <si>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</si>
  <si>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</si>
  <si>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</si>
  <si>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</si>
  <si>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</si>
  <si>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</si>
  <si>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</si>
  <si>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</si>
  <si>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</si>
  <si>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</si>
  <si>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</si>
  <si>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</si>
  <si>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</si>
  <si>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</si>
  <si>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</si>
  <si>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</si>
  <si>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</si>
  <si>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</si>
  <si>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</si>
  <si>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</si>
  <si>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</si>
  <si>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</si>
  <si>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</si>
  <si>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</si>
  <si>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</si>
  <si>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</si>
  <si>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</si>
  <si>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</si>
  <si>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</si>
  <si>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</si>
  <si>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</si>
  <si>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</si>
  <si>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</si>
  <si>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</si>
  <si>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</si>
  <si>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</si>
  <si>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</si>
  <si>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</si>
  <si>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</si>
  <si>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</si>
  <si>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</si>
  <si>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</si>
  <si>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</si>
  <si>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</si>
  <si>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</si>
  <si>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</si>
  <si>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</si>
  <si>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</si>
  <si>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</si>
  <si>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</si>
  <si>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</si>
  <si>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</si>
  <si>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</si>
  <si>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</si>
  <si>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</si>
  <si>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</si>
  <si>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</si>
  <si>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</si>
  <si>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</si>
  <si>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</si>
  <si>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</si>
  <si>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</si>
  <si>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</si>
  <si>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</si>
  <si>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</si>
  <si>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</si>
  <si>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</si>
  <si>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</si>
  <si>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</si>
  <si>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</si>
  <si>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</si>
  <si>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</si>
  <si>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</si>
  <si>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</si>
  <si>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</si>
  <si>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</si>
  <si>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</si>
  <si>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</si>
  <si>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</si>
  <si>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</si>
  <si>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</si>
  <si>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</si>
  <si>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</si>
  <si>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</si>
  <si>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</si>
  <si>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</si>
  <si>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</si>
  <si>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</si>
  <si>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</si>
  <si>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</si>
  <si>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</si>
  <si>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</si>
  <si>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</si>
  <si>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</si>
  <si>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</si>
  <si>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</si>
  <si>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</si>
  <si>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</si>
  <si>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</si>
  <si>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</si>
  <si>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</si>
  <si>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</si>
  <si>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</si>
  <si>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</si>
  <si>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</si>
  <si>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</si>
  <si>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</si>
  <si>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</si>
  <si>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</si>
  <si>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</si>
  <si>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</si>
  <si>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</si>
  <si>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</si>
  <si>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</si>
  <si>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</si>
  <si>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</si>
  <si>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</si>
  <si>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</si>
  <si>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</si>
  <si>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</si>
  <si>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</si>
  <si>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</si>
  <si>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</si>
  <si>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</si>
  <si>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</si>
  <si>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</si>
  <si>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</si>
  <si>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</si>
  <si>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</si>
  <si>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</si>
  <si>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</si>
  <si>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</si>
  <si>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</si>
  <si>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</si>
  <si>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</si>
  <si>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</si>
  <si>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</si>
  <si>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</si>
  <si>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</si>
  <si>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</si>
  <si>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</si>
  <si>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</si>
  <si>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</si>
  <si>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</si>
  <si>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</si>
  <si>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</si>
  <si>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</si>
  <si>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</si>
  <si>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</si>
  <si>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</si>
  <si>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</si>
  <si>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</si>
  <si>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</si>
  <si>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</si>
  <si>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</si>
  <si>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</si>
  <si>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</si>
  <si>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</si>
  <si>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</si>
  <si>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</si>
  <si>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</si>
  <si>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</si>
  <si>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</si>
  <si>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</si>
  <si>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</si>
  <si>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</si>
  <si>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</si>
  <si>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</si>
  <si>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</si>
  <si>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</si>
  <si>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</si>
  <si>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</si>
  <si>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</si>
  <si>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</si>
  <si>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</si>
  <si>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</si>
  <si>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</si>
  <si>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</si>
  <si>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</si>
  <si>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</si>
  <si>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</si>
  <si>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</si>
  <si>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</si>
  <si>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</si>
  <si>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</si>
  <si>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</si>
  <si>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</si>
  <si>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</si>
  <si>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</si>
  <si>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</si>
  <si>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</si>
  <si>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</si>
  <si>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</si>
  <si>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</si>
  <si>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</si>
  <si>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</si>
  <si>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</si>
  <si>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</si>
  <si>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</si>
  <si>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</si>
  <si>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</si>
  <si>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</si>
  <si>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</si>
  <si>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</si>
  <si>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</si>
  <si>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</si>
  <si>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</si>
  <si>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</si>
  <si>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</si>
  <si>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</si>
  <si>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</si>
  <si>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</si>
  <si>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</si>
  <si>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</si>
  <si>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</si>
  <si>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</si>
  <si>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</si>
  <si>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</si>
  <si>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</si>
  <si>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</si>
  <si>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</si>
  <si>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</si>
  <si>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</si>
  <si>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</si>
  <si>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</si>
  <si>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</si>
  <si>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</si>
  <si>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</si>
  <si>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</si>
  <si>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</si>
  <si>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</si>
  <si>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</si>
  <si>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</si>
  <si>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</si>
  <si>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</si>
  <si>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</si>
  <si>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</si>
  <si>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</si>
  <si>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</si>
  <si>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</si>
  <si>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</si>
  <si>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</si>
  <si>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</si>
  <si>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</si>
  <si>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</si>
  <si>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</si>
  <si>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</si>
  <si>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</si>
  <si>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</si>
  <si>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</si>
  <si>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</si>
  <si>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</si>
  <si>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</si>
  <si>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</si>
  <si>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</si>
  <si>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</si>
  <si>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</si>
  <si>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</si>
  <si>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</si>
  <si>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</si>
  <si>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</si>
  <si>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</si>
  <si>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</si>
  <si>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</si>
  <si>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</si>
  <si>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</si>
  <si>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</si>
  <si>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</si>
  <si>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</si>
  <si>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</si>
  <si>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</si>
  <si>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</si>
  <si>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</si>
  <si>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</si>
  <si>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</si>
  <si>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</si>
  <si>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</si>
  <si>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</si>
  <si>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</si>
  <si>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</si>
  <si>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</si>
  <si>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</si>
  <si>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</si>
  <si>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</si>
  <si>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</si>
  <si>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</si>
  <si>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</si>
  <si>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</si>
  <si>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</si>
  <si>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</si>
  <si>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</si>
  <si>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</si>
  <si>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</si>
  <si>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</si>
  <si>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</si>
  <si>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</si>
  <si>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</si>
  <si>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</si>
  <si>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</si>
  <si>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</si>
  <si>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</si>
  <si>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</si>
  <si>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</si>
  <si>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</si>
  <si>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</si>
  <si>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</si>
  <si>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</si>
  <si>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</si>
  <si>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</si>
  <si>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</si>
  <si>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</si>
  <si>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</si>
  <si>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</si>
  <si>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</si>
  <si>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</si>
  <si>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</si>
  <si>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</si>
  <si>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</si>
  <si>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</si>
  <si>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</si>
  <si>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</si>
  <si>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</si>
  <si>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</si>
  <si>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</si>
  <si>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</si>
  <si>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</si>
  <si>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</si>
  <si>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</si>
  <si>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</si>
  <si>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</si>
  <si>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</si>
  <si>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</si>
  <si>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</si>
  <si>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</si>
  <si>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</si>
  <si>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</si>
  <si>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</si>
  <si>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</si>
  <si>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</si>
  <si>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</si>
  <si>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</si>
  <si>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</si>
  <si>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</si>
  <si>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</si>
  <si>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</si>
  <si>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</si>
  <si>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</si>
  <si>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</si>
  <si>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</si>
  <si>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</si>
  <si>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</si>
  <si>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</si>
  <si>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</si>
  <si>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</si>
  <si>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</si>
  <si>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</si>
  <si>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</si>
  <si>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</si>
  <si>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</si>
  <si>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</si>
  <si>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</si>
  <si>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</si>
  <si>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</si>
  <si>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</si>
  <si>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</si>
  <si>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</si>
  <si>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</si>
  <si>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</si>
  <si>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</si>
  <si>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</si>
  <si>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</si>
  <si>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</si>
  <si>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</si>
  <si>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</si>
  <si>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</si>
  <si>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</si>
  <si>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</si>
  <si>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</si>
  <si>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</si>
  <si>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</si>
  <si>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</si>
  <si>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</si>
  <si>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</si>
  <si>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</si>
  <si>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</si>
  <si>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</si>
  <si>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</si>
  <si>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</si>
  <si>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</si>
  <si>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</si>
  <si>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</si>
  <si>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</si>
  <si>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</si>
  <si>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</si>
  <si>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</si>
  <si>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</si>
  <si>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</si>
  <si>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</si>
  <si>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</si>
  <si>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</si>
  <si>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</si>
  <si>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</si>
  <si>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</si>
  <si>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</si>
  <si>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</si>
  <si>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</si>
  <si>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</si>
  <si>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</si>
  <si>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</si>
  <si>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</si>
  <si>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</si>
  <si>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</si>
  <si>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</si>
  <si>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</si>
  <si>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</si>
  <si>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</si>
  <si>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</si>
  <si>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</si>
  <si>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</si>
  <si>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</si>
  <si>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</si>
  <si>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</si>
  <si>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</si>
  <si>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</si>
  <si>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</si>
  <si>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</si>
  <si>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</si>
  <si>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</si>
  <si>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</si>
  <si>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</si>
  <si>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</si>
  <si>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</si>
  <si>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</si>
  <si>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</si>
  <si>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</si>
  <si>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</si>
  <si>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</si>
  <si>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</si>
  <si>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</si>
  <si>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</si>
  <si>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</si>
  <si>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</si>
  <si>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</si>
  <si>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</si>
  <si>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</si>
  <si>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</si>
  <si>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</si>
  <si>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</si>
  <si>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</si>
  <si>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</si>
  <si>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</si>
  <si>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</si>
  <si>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</si>
  <si>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</si>
  <si>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</si>
  <si>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</si>
  <si>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</si>
  <si>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</si>
  <si>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</si>
  <si>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</si>
  <si>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</si>
  <si>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</si>
  <si>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</si>
  <si>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</si>
  <si>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</si>
  <si>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</si>
  <si>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</si>
  <si>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</si>
  <si>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</si>
  <si>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</si>
  <si>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</si>
  <si>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</si>
  <si>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</si>
  <si>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</si>
  <si>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</si>
  <si>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</si>
  <si>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</si>
  <si>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</si>
  <si>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</si>
  <si>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</si>
  <si>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</si>
  <si>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</si>
  <si>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</si>
  <si>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</si>
  <si>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</si>
  <si>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</si>
  <si>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</si>
  <si>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</si>
  <si>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</si>
  <si>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</si>
  <si>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</si>
  <si>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</si>
  <si>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</si>
  <si>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</si>
  <si>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</si>
  <si>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</si>
  <si>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</si>
  <si>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</si>
  <si>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</si>
  <si>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</si>
  <si>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</si>
  <si>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</si>
  <si>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</si>
  <si>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</si>
  <si>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</si>
  <si>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</si>
  <si>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</si>
  <si>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</si>
  <si>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</si>
  <si>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</si>
  <si>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</si>
  <si>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</si>
  <si>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</si>
  <si>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</si>
  <si>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</si>
  <si>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</si>
  <si>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</si>
  <si>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</si>
  <si>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</si>
  <si>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</si>
  <si>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</si>
  <si>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</si>
  <si>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</si>
  <si>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</si>
  <si>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</si>
  <si>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</si>
  <si>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</si>
  <si>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</si>
  <si>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</si>
  <si>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</si>
  <si>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</si>
  <si>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</si>
  <si>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</si>
  <si>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</si>
  <si>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</si>
  <si>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</si>
  <si>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</si>
  <si>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</si>
  <si>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</si>
  <si>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</si>
  <si>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</si>
  <si>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</si>
  <si>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</si>
  <si>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</si>
  <si>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</si>
  <si>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</si>
  <si>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</si>
  <si>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</si>
  <si>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</si>
  <si>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</si>
  <si>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</si>
  <si>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</si>
  <si>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</si>
  <si>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</si>
  <si>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</si>
  <si>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</si>
  <si>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</si>
  <si>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</si>
  <si>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</si>
  <si>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</si>
  <si>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</si>
  <si>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</si>
  <si>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</si>
  <si>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</si>
  <si>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</si>
  <si>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</si>
  <si>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</si>
  <si>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</si>
  <si>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</si>
  <si>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</si>
  <si>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</si>
  <si>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</si>
  <si>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</si>
  <si>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</si>
  <si>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</si>
  <si>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</si>
  <si>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</si>
  <si>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</si>
  <si>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</si>
  <si>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</si>
  <si>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</si>
  <si>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</si>
  <si>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</si>
  <si>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</si>
  <si>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</si>
  <si>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</si>
  <si>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</si>
  <si>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</si>
  <si>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</si>
  <si>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</si>
  <si>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</si>
  <si>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</si>
  <si>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</si>
  <si>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</si>
  <si>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</si>
  <si>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</si>
  <si>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</si>
  <si>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</si>
  <si>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</si>
  <si>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</si>
  <si>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</si>
  <si>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</si>
  <si>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</si>
  <si>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</si>
  <si>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</si>
  <si>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</si>
  <si>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</si>
  <si>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</si>
  <si>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</si>
  <si>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</si>
  <si>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</si>
  <si>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</si>
  <si>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</si>
  <si>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</si>
  <si>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</si>
  <si>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</si>
  <si>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</si>
  <si>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</si>
  <si>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</si>
  <si>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</si>
  <si>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</si>
  <si>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</si>
  <si>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</si>
  <si>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</si>
  <si>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</si>
  <si>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</si>
  <si>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</si>
  <si>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</si>
  <si>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</si>
  <si>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</si>
  <si>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</si>
  <si>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</si>
  <si>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</si>
  <si>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</si>
  <si>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</si>
  <si>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</si>
  <si>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</si>
  <si>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</si>
  <si>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</si>
  <si>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</si>
  <si>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</si>
  <si>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</si>
  <si>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</si>
  <si>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</si>
  <si>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</si>
  <si>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</si>
  <si>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</si>
  <si>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</si>
  <si>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</si>
  <si>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</si>
  <si>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</si>
  <si>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</si>
  <si>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</si>
  <si>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</si>
  <si>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</si>
  <si>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</si>
  <si>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</si>
  <si>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</si>
  <si>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</si>
  <si>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</si>
  <si>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</si>
  <si>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</si>
  <si>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</si>
  <si>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</si>
  <si>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</si>
  <si>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</si>
  <si>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</si>
  <si>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</si>
  <si>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</si>
  <si>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</si>
  <si>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</si>
  <si>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</si>
  <si>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</si>
  <si>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</si>
  <si>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</si>
  <si>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</si>
  <si>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</si>
  <si>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</si>
  <si>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</si>
  <si>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</si>
  <si>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</si>
  <si>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</si>
  <si>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</si>
  <si>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</si>
  <si>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</si>
  <si>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</si>
  <si>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</si>
  <si>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</si>
  <si>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</si>
  <si>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</si>
  <si>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</si>
  <si>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</si>
  <si>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</si>
  <si>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</si>
  <si>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</si>
  <si>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</si>
  <si>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</si>
  <si>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</si>
  <si>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</si>
  <si>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</si>
  <si>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</si>
  <si>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</si>
  <si>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</si>
  <si>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</si>
  <si>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</si>
  <si>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</si>
  <si>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</si>
  <si>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</si>
  <si>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</si>
  <si>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</si>
  <si>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</si>
  <si>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</si>
  <si>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</si>
  <si>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</si>
  <si>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</si>
  <si>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</si>
  <si>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</si>
  <si>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</si>
  <si>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</si>
  <si>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</si>
  <si>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</si>
  <si>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</si>
  <si>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</si>
  <si>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</si>
  <si>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</si>
  <si>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</si>
  <si>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</si>
  <si>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</si>
  <si>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</si>
  <si>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</si>
  <si>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</si>
  <si>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</si>
  <si>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</si>
  <si>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</si>
  <si>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</si>
  <si>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</si>
  <si>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</si>
  <si>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</si>
  <si>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</si>
  <si>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</si>
  <si>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</si>
  <si>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</si>
  <si>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</si>
  <si>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</si>
  <si>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</si>
  <si>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</si>
  <si>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</si>
  <si>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</si>
  <si>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</si>
  <si>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</si>
  <si>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</si>
  <si>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</si>
  <si>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</si>
  <si>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</si>
  <si>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</si>
  <si>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</si>
  <si>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</si>
  <si>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</si>
  <si>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</si>
  <si>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</si>
  <si>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</si>
  <si>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</si>
  <si>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</si>
  <si>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</si>
  <si>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</si>
  <si>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</si>
  <si>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</si>
  <si>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</si>
  <si>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</si>
  <si>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</si>
  <si>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</si>
  <si>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</si>
  <si>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</si>
  <si>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</si>
  <si>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</si>
  <si>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</si>
  <si>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</si>
  <si>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</si>
  <si>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</si>
  <si>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</si>
  <si>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</si>
  <si>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</si>
  <si>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</si>
  <si>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</si>
  <si>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</si>
  <si>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</si>
  <si>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</si>
  <si>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</si>
  <si>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</si>
  <si>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</si>
  <si>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</si>
  <si>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</si>
  <si>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</si>
  <si>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</si>
  <si>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</si>
  <si>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</si>
  <si>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</si>
  <si>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</si>
  <si>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</si>
  <si>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</si>
  <si>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</si>
  <si>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</si>
  <si>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</si>
  <si>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</si>
  <si>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</si>
  <si>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</si>
  <si>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</si>
  <si>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</si>
  <si>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</si>
  <si>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</si>
  <si>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</si>
  <si>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</si>
  <si>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</si>
  <si>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</si>
  <si>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</si>
  <si>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</si>
  <si>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</si>
  <si>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</si>
  <si>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</si>
  <si>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</si>
  <si>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</si>
  <si>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</si>
  <si>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</si>
  <si>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</si>
  <si>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</si>
  <si>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</si>
  <si>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</si>
  <si>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</si>
  <si>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</si>
  <si>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</si>
  <si>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</si>
  <si>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</si>
  <si>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</si>
  <si>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</si>
  <si>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</si>
  <si>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</si>
  <si>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</si>
  <si>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</si>
  <si>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</si>
  <si>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</si>
  <si>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</si>
  <si>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</si>
  <si>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</si>
  <si>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</si>
  <si>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</si>
  <si>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</si>
  <si>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</si>
  <si>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</si>
  <si>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</si>
  <si>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</si>
  <si>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</si>
  <si>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</si>
  <si>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</si>
  <si>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</si>
  <si>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</si>
  <si>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</si>
  <si>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</si>
  <si>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</si>
  <si>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</si>
  <si>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</si>
  <si>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</si>
  <si>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</si>
  <si>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</si>
  <si>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</si>
  <si>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</si>
  <si>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</si>
  <si>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</si>
  <si>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</si>
  <si>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</si>
  <si>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</si>
  <si>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</si>
  <si>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</si>
  <si>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</si>
  <si>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</si>
  <si>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</si>
  <si>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</si>
  <si>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</si>
  <si>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</si>
  <si>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</si>
  <si>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</si>
  <si>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</si>
  <si>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</si>
  <si>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</si>
  <si>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</si>
  <si>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</si>
  <si>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</si>
  <si>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</si>
  <si>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</si>
  <si>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</si>
  <si>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</si>
  <si>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</si>
  <si>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</si>
  <si>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</si>
  <si>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</si>
  <si>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</si>
  <si>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</si>
  <si>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</si>
  <si>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</si>
  <si>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</si>
  <si>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</si>
  <si>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</si>
  <si>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</si>
  <si>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</si>
  <si>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</si>
  <si>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</si>
  <si>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</si>
  <si>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</si>
  <si>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</si>
  <si>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</si>
  <si>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</si>
  <si>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</si>
  <si>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</si>
  <si>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</si>
  <si>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</si>
  <si>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</si>
  <si>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</si>
  <si>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</si>
  <si>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</si>
  <si>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</si>
  <si>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</si>
  <si>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</si>
  <si>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</si>
  <si>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</si>
  <si>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</si>
  <si>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</si>
  <si>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</si>
  <si>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</si>
  <si>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</si>
  <si>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</si>
  <si>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</si>
  <si>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</si>
  <si>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</si>
  <si>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</si>
  <si>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</si>
  <si>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</si>
  <si>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</si>
  <si>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</si>
  <si>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</si>
  <si>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</si>
  <si>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</si>
  <si>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</si>
  <si>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</si>
  <si>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</si>
  <si>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</si>
  <si>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</si>
  <si>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</si>
  <si>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</si>
  <si>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</si>
  <si>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</si>
  <si>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</si>
  <si>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</si>
  <si>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</si>
  <si>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</si>
  <si>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</si>
  <si>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</si>
  <si>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</si>
  <si>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</si>
  <si>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</si>
  <si>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</si>
  <si>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</si>
  <si>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</si>
  <si>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</si>
  <si>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</si>
  <si>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</si>
  <si>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</si>
  <si>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</si>
  <si>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</si>
  <si>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</si>
  <si>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</si>
  <si>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</si>
  <si>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</si>
  <si>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</si>
  <si>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</si>
  <si>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</si>
  <si>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</si>
  <si>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</si>
  <si>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</si>
  <si>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</si>
  <si>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</si>
  <si>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</si>
  <si>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</si>
  <si>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</si>
  <si>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</si>
  <si>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</si>
  <si>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</si>
  <si>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</si>
  <si>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</si>
  <si>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</si>
  <si>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</si>
  <si>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</si>
  <si>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</si>
  <si>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</si>
  <si>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</si>
  <si>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</si>
  <si>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</si>
  <si>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</si>
  <si>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</si>
  <si>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</si>
  <si>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</si>
  <si>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</si>
  <si>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</si>
  <si>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</si>
  <si>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</si>
  <si>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</si>
  <si>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</si>
  <si>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</si>
  <si>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</si>
  <si>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</si>
  <si>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</si>
  <si>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</si>
  <si>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</si>
  <si>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</si>
  <si>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</si>
  <si>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</si>
  <si>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</si>
  <si>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</si>
  <si>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</si>
  <si>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</si>
  <si>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</si>
  <si>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</si>
  <si>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</si>
  <si>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</si>
  <si>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</si>
  <si>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</si>
  <si>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</si>
  <si>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</si>
  <si>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</si>
  <si>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</si>
  <si>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</si>
  <si>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</si>
  <si>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</si>
  <si>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</si>
  <si>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</si>
  <si>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</si>
  <si>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</si>
  <si>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</si>
  <si>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</si>
  <si>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</si>
  <si>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</si>
  <si>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</si>
  <si>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</si>
  <si>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</si>
  <si>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</si>
  <si>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</si>
  <si>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</si>
  <si>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</si>
  <si>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</si>
  <si>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</si>
  <si>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</si>
  <si>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</si>
  <si>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</si>
  <si>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</si>
  <si>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</si>
  <si>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</si>
  <si>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</si>
  <si>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</si>
  <si>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</si>
  <si>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</si>
  <si>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</si>
  <si>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</si>
  <si>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</si>
  <si>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</si>
  <si>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</si>
  <si>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</si>
  <si>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</si>
  <si>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</si>
  <si>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</si>
  <si>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</si>
  <si>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</si>
  <si>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</si>
  <si>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</si>
  <si>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</si>
  <si>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</si>
  <si>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</si>
  <si>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</si>
  <si>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</si>
  <si>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</si>
  <si>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</si>
  <si>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</si>
  <si>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</si>
  <si>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</si>
  <si>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</si>
  <si>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</si>
  <si>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</si>
  <si>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</si>
  <si>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</si>
  <si>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</si>
  <si>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</si>
  <si>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</si>
  <si>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</si>
  <si>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</si>
  <si>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</si>
  <si>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</si>
  <si>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</si>
  <si>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</si>
  <si>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</si>
  <si>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</si>
  <si>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</si>
  <si>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</si>
  <si>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</si>
  <si>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</si>
  <si>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</si>
  <si>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</si>
  <si>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</si>
  <si>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</si>
  <si>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</si>
  <si>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</si>
  <si>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</si>
  <si>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</si>
  <si>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</si>
  <si>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</si>
  <si>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</si>
  <si>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</si>
  <si>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</si>
  <si>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</si>
  <si>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</si>
  <si>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</si>
  <si>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</si>
  <si>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</si>
  <si>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</si>
  <si>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</si>
  <si>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</si>
  <si>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</si>
  <si>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</si>
  <si>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</si>
  <si>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</si>
  <si>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</si>
  <si>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</si>
  <si>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</si>
  <si>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</si>
  <si>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</si>
  <si>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</si>
  <si>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</si>
  <si>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</si>
  <si>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</si>
  <si>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</si>
  <si>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</si>
  <si>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</si>
  <si>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</si>
  <si>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</si>
  <si>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</si>
  <si>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</si>
  <si>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</si>
  <si>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</si>
  <si>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</si>
  <si>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</si>
  <si>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</si>
  <si>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</si>
  <si>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</si>
  <si>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</si>
  <si>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</si>
  <si>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</si>
  <si>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</si>
  <si>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</si>
  <si>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</si>
  <si>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</si>
  <si>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</si>
  <si>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</si>
  <si>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</si>
  <si>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</si>
  <si>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</si>
  <si>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</si>
  <si>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</si>
  <si>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</si>
  <si>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</si>
  <si>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</si>
  <si>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</si>
  <si>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</si>
  <si>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</si>
  <si>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</si>
  <si>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</si>
  <si>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</si>
  <si>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</si>
  <si>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</si>
  <si>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</si>
  <si>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</si>
  <si>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</si>
  <si>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</si>
  <si>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</si>
  <si>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</si>
  <si>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</si>
  <si>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</si>
  <si>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</si>
  <si>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</si>
  <si>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</si>
  <si>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</si>
  <si>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</si>
  <si>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</si>
  <si>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</si>
  <si>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</si>
  <si>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</si>
  <si>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</si>
  <si>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</si>
  <si>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</si>
  <si>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</si>
  <si>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</si>
  <si>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</si>
  <si>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</si>
  <si>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</si>
  <si>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</si>
  <si>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</si>
  <si>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</si>
  <si>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</si>
  <si>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</si>
  <si>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</si>
  <si>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</si>
  <si>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</si>
  <si>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</si>
  <si>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</si>
  <si>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</si>
  <si>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</si>
  <si>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</si>
  <si>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</si>
  <si>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</si>
  <si>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</si>
  <si>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</si>
  <si>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</si>
  <si>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</si>
  <si>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</si>
  <si>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</si>
  <si>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</si>
  <si>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</si>
  <si>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</si>
  <si>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</si>
  <si>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</si>
  <si>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</si>
  <si>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</si>
  <si>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</si>
  <si>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</si>
  <si>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</si>
  <si>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</si>
  <si>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</si>
  <si>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</si>
  <si>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</si>
  <si>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</si>
  <si>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</si>
  <si>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</si>
  <si>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</si>
  <si>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</si>
  <si>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</si>
  <si>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</si>
  <si>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</si>
  <si>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</si>
  <si>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</si>
  <si>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</si>
  <si>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</si>
  <si>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</si>
  <si>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</si>
  <si>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</si>
  <si>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</si>
  <si>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</si>
  <si>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</si>
  <si>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</si>
  <si>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</si>
  <si>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</si>
  <si>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</si>
  <si>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</si>
  <si>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</si>
  <si>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</si>
  <si>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</si>
  <si>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</si>
  <si>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</si>
  <si>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</si>
  <si>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</si>
  <si>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</si>
  <si>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</si>
  <si>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</si>
  <si>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</si>
  <si>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</si>
  <si>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</si>
  <si>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</si>
  <si>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</si>
  <si>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</si>
  <si>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</si>
  <si>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</si>
  <si>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</si>
  <si>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</si>
  <si>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</si>
  <si>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</si>
  <si>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</si>
  <si>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</si>
  <si>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</si>
  <si>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</si>
  <si>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</si>
  <si>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</si>
  <si>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</si>
  <si>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</si>
  <si>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</si>
  <si>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</si>
  <si>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</si>
  <si>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</si>
  <si>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</si>
  <si>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</si>
  <si>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</si>
  <si>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</si>
  <si>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</si>
  <si>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</si>
  <si>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</si>
  <si>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</si>
  <si>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</si>
  <si>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</si>
  <si>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</si>
  <si>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</si>
  <si>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</si>
  <si>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</si>
  <si>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</si>
  <si>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</si>
  <si>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</si>
  <si>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</si>
  <si>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</si>
  <si>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</si>
  <si>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</si>
  <si>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</si>
  <si>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</si>
  <si>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</si>
  <si>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</si>
  <si>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</si>
  <si>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</si>
  <si>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</si>
  <si>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</si>
  <si>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</si>
  <si>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</si>
  <si>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</si>
  <si>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</si>
  <si>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</si>
  <si>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</si>
  <si>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</si>
  <si>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</si>
  <si>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</si>
  <si>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</si>
  <si>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</si>
  <si>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</si>
  <si>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</si>
  <si>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</si>
  <si>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</si>
  <si>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</si>
  <si>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</si>
  <si>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</si>
  <si>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</si>
  <si>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</si>
  <si>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</si>
  <si>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</si>
  <si>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</si>
  <si>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</si>
  <si>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</si>
  <si>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</si>
  <si>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</si>
  <si>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</si>
  <si>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</si>
  <si>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</si>
  <si>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</si>
  <si>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</si>
  <si>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</si>
  <si>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</si>
  <si>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</si>
  <si>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</si>
  <si>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</si>
  <si>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</si>
  <si>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</si>
  <si>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</si>
  <si>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</si>
  <si>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</si>
  <si>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</si>
  <si>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</si>
  <si>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</si>
  <si>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</si>
  <si>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</si>
  <si>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</si>
  <si>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</si>
  <si>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</si>
  <si>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</si>
  <si>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</si>
  <si>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</si>
  <si>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</si>
  <si>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</si>
  <si>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</si>
  <si>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</si>
  <si>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</si>
  <si>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</si>
  <si>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</si>
  <si>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</si>
  <si>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</si>
  <si>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</si>
  <si>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</si>
  <si>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</si>
  <si>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</si>
  <si>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</si>
  <si>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</si>
  <si>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</si>
  <si>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</si>
  <si>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</si>
  <si>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</si>
  <si>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</si>
  <si>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</si>
  <si>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</si>
  <si>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</si>
  <si>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</si>
  <si>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</si>
  <si>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</si>
  <si>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</si>
  <si>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</si>
  <si>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</si>
  <si>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</si>
  <si>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</si>
  <si>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</si>
  <si>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</si>
  <si>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</si>
  <si>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</si>
  <si>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</si>
  <si>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</si>
  <si>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</si>
  <si>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</si>
  <si>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</si>
  <si>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</si>
  <si>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</si>
  <si>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</si>
  <si>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</si>
  <si>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</si>
  <si>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</si>
  <si>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</si>
  <si>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</si>
  <si>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</si>
  <si>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</si>
  <si>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</si>
  <si>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</si>
  <si>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</si>
  <si>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</si>
  <si>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</si>
  <si>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</si>
  <si>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</si>
  <si>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</si>
  <si>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</si>
  <si>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</si>
  <si>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</si>
  <si>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</si>
  <si>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</si>
  <si>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</si>
  <si>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</si>
  <si>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</si>
  <si>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</si>
  <si>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</si>
  <si>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</si>
  <si>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</si>
  <si>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</si>
  <si>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</si>
  <si>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</si>
  <si>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</si>
  <si>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</si>
  <si>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</si>
  <si>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</si>
  <si>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</si>
  <si>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</si>
  <si>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</si>
  <si>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</si>
  <si>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</si>
  <si>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</si>
  <si>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</si>
  <si>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</si>
  <si>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</si>
  <si>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</si>
  <si>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</si>
  <si>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</si>
  <si>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</si>
  <si>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</si>
  <si>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</si>
  <si>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</si>
  <si>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</si>
  <si>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</si>
  <si>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</si>
  <si>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</si>
  <si>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</si>
  <si>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</si>
  <si>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</si>
  <si>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</si>
  <si>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</si>
  <si>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</si>
  <si>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</si>
  <si>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</si>
  <si>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</si>
  <si>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</si>
  <si>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</si>
  <si>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</si>
  <si>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</si>
  <si>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</si>
  <si>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</si>
  <si>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</si>
  <si>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</si>
  <si>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</si>
  <si>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</si>
  <si>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</si>
  <si>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</si>
  <si>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</si>
  <si>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</si>
  <si>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</si>
  <si>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</si>
  <si>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</si>
  <si>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</si>
  <si>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</si>
  <si>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</si>
  <si>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</si>
  <si>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</si>
  <si>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</si>
  <si>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</si>
  <si>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</si>
  <si>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</si>
  <si>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</si>
  <si>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</si>
  <si>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</si>
  <si>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</si>
  <si>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</si>
  <si>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</si>
  <si>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</si>
  <si>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</si>
  <si>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</si>
  <si>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</si>
  <si>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</si>
  <si>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</si>
  <si>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</si>
  <si>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</si>
  <si>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</si>
  <si>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</si>
  <si>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</si>
  <si>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</si>
  <si>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</si>
  <si>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</si>
  <si>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</si>
  <si>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</si>
  <si>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</si>
  <si>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</si>
  <si>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</si>
  <si>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</si>
  <si>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</si>
  <si>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</si>
  <si>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</si>
  <si>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</si>
  <si>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</si>
  <si>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</si>
  <si>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</si>
  <si>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</si>
  <si>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</si>
  <si>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</si>
  <si>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</si>
  <si>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</si>
  <si>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</si>
  <si>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</si>
  <si>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</si>
  <si>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</si>
  <si>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</si>
  <si>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</si>
  <si>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</si>
  <si>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</si>
  <si>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</si>
  <si>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</si>
  <si>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</si>
  <si>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</si>
  <si>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</si>
  <si>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</si>
  <si>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</si>
  <si>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</si>
  <si>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</si>
  <si>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</si>
  <si>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</si>
  <si>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</si>
  <si>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</si>
  <si>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</si>
  <si>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</si>
  <si>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</si>
  <si>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</si>
  <si>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</si>
  <si>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</si>
  <si>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</si>
  <si>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</si>
  <si>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</si>
  <si>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</si>
  <si>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</si>
  <si>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</si>
  <si>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</si>
  <si>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</si>
  <si>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</si>
  <si>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</si>
  <si>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</si>
  <si>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</si>
  <si>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</si>
  <si>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</si>
  <si>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</si>
  <si>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</si>
  <si>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</si>
  <si>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</si>
  <si>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</si>
  <si>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</si>
  <si>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</si>
  <si>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</si>
  <si>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</si>
  <si>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</si>
  <si>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</si>
  <si>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</si>
  <si>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</si>
  <si>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</si>
  <si>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</si>
  <si>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</si>
  <si>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</si>
  <si>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</si>
  <si>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</si>
  <si>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</si>
  <si>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</si>
  <si>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</si>
  <si>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</si>
  <si>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</si>
  <si>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</si>
  <si>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</si>
  <si>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</si>
  <si>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</si>
  <si>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</si>
  <si>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</si>
  <si>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</si>
  <si>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</si>
  <si>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</si>
  <si>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</si>
  <si>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</si>
  <si>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</si>
  <si>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</si>
  <si>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</si>
  <si>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</si>
  <si>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</si>
  <si>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</si>
  <si>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</si>
  <si>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</si>
  <si>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</si>
  <si>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</si>
  <si>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</si>
  <si>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</si>
  <si>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</si>
  <si>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</si>
  <si>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</si>
  <si>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</si>
  <si>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</si>
  <si>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</si>
  <si>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</si>
  <si>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</si>
  <si>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</si>
  <si>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</si>
  <si>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</si>
  <si>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</si>
  <si>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</si>
  <si>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</si>
  <si>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</si>
  <si>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</si>
  <si>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</si>
  <si>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</si>
  <si>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</si>
  <si>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</si>
  <si>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</si>
  <si>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</si>
  <si>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</si>
  <si>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</si>
  <si>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</si>
  <si>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</si>
  <si>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</si>
  <si>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</si>
  <si>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</si>
  <si>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</si>
  <si>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</si>
  <si>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</si>
  <si>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</si>
  <si>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</si>
  <si>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</si>
  <si>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</si>
  <si>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</si>
  <si>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</si>
  <si>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</si>
  <si>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</si>
  <si>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</si>
  <si>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</si>
  <si>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</si>
  <si>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</si>
  <si>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</si>
  <si>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</si>
  <si>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</si>
  <si>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</si>
  <si>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</si>
  <si>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</si>
  <si>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</si>
  <si>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</si>
  <si>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</si>
  <si>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</si>
  <si>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</si>
  <si>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</si>
  <si>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</si>
  <si>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</si>
  <si>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</si>
  <si>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</si>
  <si>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</si>
  <si>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</si>
  <si>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</si>
  <si>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</si>
  <si>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</si>
  <si>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</si>
  <si>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</si>
  <si>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</si>
  <si>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</si>
  <si>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</si>
  <si>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</si>
  <si>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</si>
  <si>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</si>
  <si>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</si>
  <si>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</si>
  <si>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</si>
  <si>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</si>
  <si>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</si>
  <si>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</si>
  <si>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</si>
  <si>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</si>
  <si>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</si>
  <si>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</si>
  <si>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</si>
  <si>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</si>
  <si>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</si>
  <si>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</si>
  <si>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</si>
  <si>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</si>
  <si>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</si>
  <si>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</si>
  <si>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</si>
  <si>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</si>
  <si>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</si>
  <si>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</si>
  <si>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</si>
  <si>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</si>
  <si>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</si>
  <si>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</si>
  <si>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</si>
  <si>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</si>
  <si>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</si>
  <si>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</si>
  <si>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</si>
  <si>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</si>
  <si>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</si>
  <si>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</si>
  <si>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</si>
  <si>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</si>
  <si>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</si>
  <si>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</si>
  <si>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</si>
  <si>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</si>
  <si>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</si>
  <si>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</si>
  <si>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</si>
  <si>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</si>
  <si>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</si>
  <si>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</si>
  <si>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</si>
  <si>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</si>
  <si>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</si>
  <si>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</si>
  <si>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</si>
  <si>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</si>
  <si>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</si>
  <si>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</si>
  <si>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</si>
  <si>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</si>
  <si>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</si>
  <si>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</si>
  <si>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</si>
  <si>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</si>
  <si>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</si>
  <si>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</si>
  <si>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</si>
  <si>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</si>
  <si>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</si>
  <si>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</si>
  <si>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</si>
  <si>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</si>
  <si>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</si>
  <si>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</si>
  <si>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</si>
  <si>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</si>
  <si>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</si>
  <si>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</si>
  <si>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</si>
  <si>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</si>
  <si>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</si>
  <si>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</si>
  <si>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</si>
  <si>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</si>
  <si>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</si>
  <si>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</si>
  <si>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</si>
  <si>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</si>
  <si>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</si>
  <si>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</si>
  <si>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</si>
  <si>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</si>
  <si>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</si>
  <si>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</si>
  <si>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</si>
  <si>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</si>
  <si>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</si>
  <si>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</si>
  <si>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</si>
  <si>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</si>
  <si>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</si>
  <si>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</si>
  <si>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</si>
  <si>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</si>
  <si>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</si>
  <si>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</si>
  <si>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</si>
  <si>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</si>
  <si>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</si>
  <si>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</si>
  <si>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</si>
  <si>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</si>
  <si>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</si>
  <si>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</si>
  <si>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</si>
  <si>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</si>
  <si>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</si>
  <si>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</si>
  <si>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</si>
  <si>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</si>
  <si>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</si>
  <si>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</si>
  <si>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</si>
  <si>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</si>
  <si>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</si>
  <si>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</si>
  <si>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</si>
  <si>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</si>
  <si>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</si>
  <si>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</si>
  <si>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</si>
  <si>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</si>
  <si>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</si>
  <si>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</si>
  <si>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</si>
  <si>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</si>
  <si>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</si>
  <si>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</si>
  <si>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</si>
  <si>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</si>
  <si>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</si>
  <si>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</si>
  <si>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</si>
  <si>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</si>
  <si>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</si>
  <si>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</si>
  <si>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</si>
  <si>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</si>
  <si>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</si>
  <si>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</si>
  <si>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</si>
  <si>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</si>
  <si>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</si>
  <si>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</si>
  <si>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</si>
  <si>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</si>
  <si>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</si>
  <si>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</si>
  <si>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</si>
  <si>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</si>
  <si>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</si>
  <si>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</si>
  <si>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</si>
  <si>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</si>
  <si>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</si>
  <si>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</si>
  <si>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</si>
  <si>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</si>
  <si>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</si>
  <si>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</si>
  <si>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</si>
  <si>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</si>
  <si>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</si>
  <si>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</si>
  <si>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</si>
  <si>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</si>
  <si>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</si>
  <si>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</si>
  <si>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</si>
  <si>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</si>
  <si>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</si>
  <si>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</si>
  <si>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</si>
  <si>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</si>
  <si>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</si>
  <si>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</si>
  <si>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</si>
  <si>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</si>
  <si>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</si>
  <si>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</si>
  <si>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</si>
  <si>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</si>
  <si>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</si>
  <si>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</si>
  <si>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</si>
  <si>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</si>
  <si>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</si>
  <si>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</si>
  <si>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</si>
  <si>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</si>
  <si>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</si>
  <si>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</si>
  <si>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</si>
  <si>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</si>
  <si>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</si>
  <si>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</si>
  <si>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</si>
  <si>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</si>
  <si>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</si>
  <si>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</si>
  <si>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</si>
  <si>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</si>
  <si>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</si>
  <si>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</si>
  <si>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</si>
  <si>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</si>
  <si>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</si>
  <si>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</si>
  <si>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</si>
  <si>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</si>
  <si>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</si>
  <si>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</si>
  <si>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</si>
  <si>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</si>
  <si>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</si>
  <si>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</si>
  <si>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</si>
  <si>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</si>
  <si>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</si>
  <si>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</si>
  <si>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</si>
  <si>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</si>
  <si>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</si>
  <si>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</si>
  <si>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</si>
  <si>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</si>
  <si>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</si>
  <si>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</si>
  <si>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</si>
  <si>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</si>
  <si>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</si>
  <si>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</si>
  <si>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</si>
  <si>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</si>
  <si>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</si>
  <si>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</si>
  <si>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</si>
  <si>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</si>
  <si>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</si>
  <si>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</si>
  <si>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</si>
  <si>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</si>
  <si>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</si>
  <si>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</si>
  <si>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</si>
  <si>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</si>
  <si>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</si>
  <si>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</si>
  <si>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</si>
  <si>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</si>
  <si>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</si>
  <si>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</si>
  <si>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</si>
  <si>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</si>
  <si>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</si>
  <si>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</si>
  <si>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</si>
  <si>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</si>
  <si>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</si>
  <si>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</si>
  <si>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</si>
  <si>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</si>
  <si>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</si>
  <si>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</si>
  <si>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</si>
  <si>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</si>
  <si>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</si>
  <si>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</si>
  <si>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</si>
  <si>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</si>
  <si>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</si>
  <si>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</si>
  <si>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</si>
  <si>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</si>
  <si>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</si>
  <si>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</si>
  <si>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</si>
  <si>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</si>
  <si>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</si>
  <si>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</si>
  <si>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</si>
  <si>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</si>
  <si>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</si>
  <si>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</si>
  <si>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</si>
  <si>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</si>
  <si>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</si>
  <si>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</si>
  <si>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</si>
  <si>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</si>
  <si>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</si>
  <si>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</si>
  <si>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</si>
  <si>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</si>
  <si>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</si>
  <si>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</si>
  <si>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</si>
  <si>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</si>
  <si>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</si>
  <si>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</si>
  <si>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</si>
  <si>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</si>
  <si>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</si>
  <si>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</si>
  <si>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</si>
  <si>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</si>
  <si>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</si>
  <si>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</si>
  <si>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</si>
  <si>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</si>
  <si>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</si>
  <si>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</si>
  <si>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</si>
  <si>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</si>
  <si>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</si>
  <si>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</si>
  <si>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</si>
  <si>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</si>
  <si>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</si>
  <si>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</si>
  <si>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</si>
  <si>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</si>
  <si>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</si>
  <si>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</si>
  <si>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</si>
  <si>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</si>
  <si>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</si>
  <si>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</si>
  <si>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</si>
  <si>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</si>
  <si>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</si>
  <si>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</si>
  <si>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</si>
  <si>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</si>
  <si>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</si>
  <si>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</si>
  <si>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</si>
  <si>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</si>
  <si>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</si>
  <si>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</si>
  <si>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</si>
  <si>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</si>
  <si>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</si>
  <si>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</si>
  <si>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</si>
  <si>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</si>
  <si>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</si>
  <si>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</si>
  <si>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</si>
  <si>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</si>
  <si>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</si>
  <si>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</si>
  <si>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</si>
  <si>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</si>
  <si>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</si>
  <si>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</si>
  <si>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</si>
  <si>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</si>
  <si>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</si>
  <si>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</si>
  <si>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</si>
  <si>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</si>
  <si>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</si>
  <si>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</si>
  <si>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</si>
  <si>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</si>
  <si>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</si>
  <si>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</si>
  <si>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</si>
  <si>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</si>
  <si>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</si>
  <si>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</si>
  <si>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</si>
  <si>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</si>
  <si>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</si>
  <si>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</si>
  <si>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</si>
  <si>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</si>
  <si>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</si>
  <si>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</si>
  <si>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</si>
  <si>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</si>
  <si>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</si>
  <si>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</si>
  <si>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</si>
  <si>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</si>
  <si>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</si>
  <si>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</si>
  <si>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</si>
  <si>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</si>
  <si>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</si>
  <si>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</si>
  <si>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</si>
  <si>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</si>
  <si>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</si>
  <si>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</si>
  <si>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</si>
  <si>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</si>
  <si>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</si>
  <si>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</si>
  <si>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</si>
  <si>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</si>
  <si>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</si>
  <si>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</si>
  <si>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</si>
  <si>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</si>
  <si>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</si>
  <si>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</si>
  <si>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</si>
  <si>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</si>
  <si>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</si>
  <si>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</si>
  <si>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</si>
  <si>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</si>
  <si>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</si>
  <si>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</si>
  <si>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</si>
  <si>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</si>
  <si>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</si>
  <si>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</si>
  <si>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</si>
  <si>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</si>
  <si>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</si>
  <si>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</si>
  <si>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</si>
  <si>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</si>
  <si>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</si>
  <si>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</si>
  <si>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</si>
  <si>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</si>
  <si>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</si>
  <si>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</si>
  <si>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</si>
  <si>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</si>
  <si>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</si>
  <si>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</si>
  <si>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</si>
  <si>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</si>
  <si>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</si>
  <si>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</si>
  <si>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</si>
  <si>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</si>
  <si>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</si>
  <si>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</si>
  <si>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</si>
  <si>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</si>
  <si>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</si>
  <si>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</si>
  <si>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</si>
  <si>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</si>
  <si>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</si>
  <si>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</si>
  <si>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</si>
  <si>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</si>
  <si>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</si>
  <si>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</si>
  <si>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</si>
  <si>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</si>
  <si>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</si>
  <si>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</si>
  <si>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</si>
  <si>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</si>
  <si>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</si>
  <si>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</si>
  <si>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</si>
  <si>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</si>
  <si>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</si>
  <si>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</si>
  <si>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</si>
  <si>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</si>
  <si>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</si>
  <si>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</si>
  <si>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</si>
  <si>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</si>
  <si>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</si>
  <si>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</si>
  <si>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</si>
  <si>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</si>
  <si>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</si>
  <si>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</si>
  <si>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</si>
  <si>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</si>
  <si>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</si>
  <si>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</si>
  <si>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</si>
  <si>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</si>
  <si>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</si>
  <si>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</si>
  <si>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</si>
  <si>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</si>
  <si>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</si>
  <si>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</si>
  <si>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</si>
  <si>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</si>
  <si>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</si>
  <si>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</si>
  <si>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</si>
  <si>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</si>
  <si>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</si>
  <si>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</si>
  <si>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</si>
  <si>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</si>
  <si>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</si>
  <si>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</si>
  <si>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</si>
  <si>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</si>
  <si>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</si>
  <si>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</si>
  <si>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</si>
  <si>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</si>
  <si>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</si>
  <si>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</si>
  <si>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</si>
  <si>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</si>
  <si>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</si>
  <si>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</si>
  <si>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</si>
  <si>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</si>
  <si>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</si>
  <si>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</si>
  <si>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</si>
  <si>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</si>
  <si>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</si>
  <si>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</si>
  <si>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</si>
  <si>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</si>
  <si>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</si>
  <si>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</si>
  <si>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</si>
  <si>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</si>
  <si>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</si>
  <si>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</si>
  <si>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</si>
  <si>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</si>
  <si>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</si>
  <si>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</si>
  <si>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</si>
  <si>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</si>
  <si>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</si>
  <si>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</si>
  <si>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</si>
  <si>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</si>
  <si>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</si>
  <si>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</si>
  <si>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</si>
  <si>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</si>
  <si>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</si>
  <si>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</si>
  <si>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</si>
  <si>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</si>
  <si>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</si>
  <si>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</si>
  <si>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</si>
  <si>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</si>
  <si>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</si>
  <si>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</si>
  <si>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</si>
  <si>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</si>
  <si>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</si>
  <si>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</si>
  <si>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</si>
  <si>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</si>
  <si>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</si>
  <si>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</si>
  <si>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</si>
  <si>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</si>
  <si>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</si>
  <si>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</si>
  <si>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</si>
  <si>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</si>
  <si>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</si>
  <si>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</si>
  <si>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</si>
  <si>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</si>
  <si>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</si>
  <si>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</si>
  <si>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</si>
  <si>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</si>
  <si>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</si>
  <si>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</si>
  <si>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</si>
  <si>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</si>
  <si>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</si>
  <si>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</si>
  <si>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</si>
  <si>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</si>
  <si>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</si>
  <si>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</si>
  <si>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</si>
  <si>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</si>
  <si>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</si>
  <si>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</si>
  <si>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</si>
  <si>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</si>
  <si>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</si>
  <si>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</si>
  <si>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</si>
  <si>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</si>
  <si>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</si>
  <si>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</si>
  <si>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</si>
  <si>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</si>
  <si>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</si>
  <si>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</si>
  <si>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</si>
  <si>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</si>
  <si>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</si>
  <si>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</si>
  <si>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</si>
  <si>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</si>
  <si>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</si>
  <si>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</si>
  <si>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</si>
  <si>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</si>
  <si>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</si>
  <si>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</si>
  <si>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</si>
  <si>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</si>
  <si>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</si>
  <si>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</si>
  <si>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</si>
  <si>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</si>
  <si>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</si>
  <si>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</si>
  <si>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</si>
  <si>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</si>
  <si>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</si>
  <si>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</si>
  <si>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</si>
  <si>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</si>
  <si>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</si>
  <si>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</si>
  <si>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</si>
  <si>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</si>
  <si>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</si>
  <si>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</si>
  <si>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</si>
  <si>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</si>
  <si>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</si>
  <si>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</si>
  <si>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</si>
  <si>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</si>
  <si>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</si>
  <si>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</si>
  <si>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</si>
  <si>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</si>
  <si>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</si>
  <si>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</si>
  <si>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</si>
  <si>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</si>
  <si>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</si>
  <si>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</si>
  <si>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</si>
  <si>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</si>
  <si>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</si>
  <si>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</si>
  <si>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</si>
  <si>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</si>
  <si>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</si>
  <si>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</si>
  <si>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</si>
  <si>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</si>
  <si>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</si>
  <si>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</si>
  <si>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</si>
  <si>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</si>
  <si>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</si>
  <si>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</si>
  <si>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</si>
  <si>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</si>
  <si>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</si>
  <si>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</si>
  <si>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</si>
  <si>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</si>
  <si>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</si>
  <si>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</si>
  <si>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</si>
  <si>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</si>
  <si>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</si>
  <si>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</si>
  <si>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</si>
  <si>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</si>
  <si>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</si>
  <si>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</si>
  <si>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</si>
  <si>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</si>
  <si>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</si>
  <si>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</si>
  <si>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</si>
  <si>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</si>
  <si>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</si>
  <si>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</si>
  <si>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</si>
  <si>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</si>
  <si>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</si>
  <si>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</si>
  <si>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</si>
  <si>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</si>
  <si>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</si>
  <si>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</si>
  <si>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</si>
  <si>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</si>
  <si>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</si>
  <si>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</si>
  <si>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</si>
  <si>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</si>
  <si>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</si>
  <si>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</si>
  <si>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</si>
  <si>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</si>
  <si>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</si>
  <si>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</si>
  <si>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</si>
  <si>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</si>
  <si>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</si>
  <si>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</si>
  <si>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</si>
  <si>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</si>
  <si>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</si>
  <si>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</si>
  <si>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</si>
  <si>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</si>
  <si>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</si>
  <si>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</si>
  <si>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</si>
  <si>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</si>
  <si>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</si>
  <si>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</si>
  <si>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</si>
  <si>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</si>
  <si>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</si>
  <si>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</si>
  <si>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</si>
  <si>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</si>
  <si>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</si>
  <si>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</si>
  <si>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</si>
  <si>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</si>
  <si>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</si>
  <si>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</si>
  <si>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</si>
  <si>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</si>
  <si>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</si>
  <si>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</si>
  <si>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</si>
  <si>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</si>
  <si>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</si>
  <si>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</si>
  <si>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</si>
  <si>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</si>
  <si>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</si>
  <si>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</si>
  <si>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</si>
  <si>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</si>
  <si>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</si>
  <si>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</si>
  <si>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</si>
  <si>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</si>
  <si>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</si>
  <si>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</si>
  <si>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</si>
  <si>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</si>
  <si>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</si>
  <si>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</si>
  <si>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</si>
  <si>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</si>
  <si>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</si>
  <si>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</si>
  <si>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</si>
  <si>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</si>
  <si>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</si>
  <si>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</si>
  <si>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</si>
  <si>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</si>
  <si>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</si>
  <si>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</si>
  <si>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</si>
  <si>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</si>
  <si>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</si>
  <si>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</si>
  <si>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</si>
  <si>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</si>
  <si>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</si>
  <si>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</si>
  <si>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</si>
  <si>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</si>
  <si>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</si>
  <si>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</si>
  <si>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</si>
  <si>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</si>
  <si>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</si>
  <si>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</si>
  <si>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</si>
  <si>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</si>
  <si>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</si>
  <si>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</si>
  <si>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</si>
  <si>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</si>
  <si>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</si>
  <si>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</si>
  <si>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</si>
  <si>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</si>
  <si>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</si>
  <si>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</si>
  <si>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</si>
  <si>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</si>
  <si>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</si>
  <si>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</si>
  <si>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</si>
  <si>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</si>
  <si>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</si>
  <si>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</si>
  <si>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</si>
  <si>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</si>
  <si>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</si>
  <si>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</si>
  <si>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</si>
  <si>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</si>
  <si>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</si>
  <si>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</si>
  <si>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</si>
  <si>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</si>
  <si>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</si>
  <si>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</si>
  <si>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</si>
  <si>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</si>
  <si>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</si>
  <si>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</si>
  <si>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</si>
  <si>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</si>
  <si>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</si>
  <si>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</si>
  <si>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</si>
  <si>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</si>
  <si>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</si>
  <si>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</si>
  <si>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</si>
  <si>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</si>
  <si>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</si>
  <si>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</si>
  <si>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</si>
  <si>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</si>
  <si>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</si>
  <si>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</si>
  <si>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</si>
  <si>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</si>
  <si>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</si>
  <si>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</si>
  <si>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</si>
  <si>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</si>
  <si>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</si>
  <si>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</si>
  <si>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</si>
  <si>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</si>
  <si>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</si>
  <si>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</si>
  <si>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</si>
  <si>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</si>
  <si>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</si>
  <si>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</si>
  <si>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</si>
  <si>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</si>
  <si>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</si>
  <si>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</si>
  <si>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</si>
  <si>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</si>
  <si>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</si>
  <si>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</si>
  <si>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</si>
  <si>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</si>
  <si>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</si>
  <si>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</si>
  <si>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</si>
  <si>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</si>
  <si>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</si>
  <si>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</si>
  <si>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</si>
  <si>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</si>
  <si>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</si>
  <si>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</si>
  <si>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</si>
  <si>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</si>
  <si>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</si>
  <si>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</si>
  <si>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</si>
  <si>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</si>
  <si>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</si>
  <si>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</si>
  <si>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</si>
  <si>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</si>
  <si>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</si>
  <si>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</si>
  <si>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</si>
  <si>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</si>
  <si>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</si>
  <si>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</si>
  <si>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</si>
  <si>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</si>
  <si>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</si>
  <si>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</si>
  <si>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</si>
  <si>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</si>
  <si>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</si>
  <si>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</si>
  <si>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</si>
  <si>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</si>
  <si>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</si>
  <si>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</si>
  <si>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</si>
  <si>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</si>
  <si>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</si>
  <si>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</si>
  <si>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</si>
  <si>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</si>
  <si>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</si>
  <si>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</si>
  <si>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</si>
  <si>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</si>
  <si>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</si>
  <si>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</si>
  <si>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</si>
  <si>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</si>
  <si>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</si>
  <si>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</si>
  <si>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</si>
  <si>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</si>
  <si>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</si>
  <si>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</si>
  <si>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</si>
  <si>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</si>
  <si>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</si>
  <si>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</si>
  <si>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</si>
  <si>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</si>
  <si>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</si>
  <si>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</si>
  <si>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</si>
  <si>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</si>
  <si>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</si>
  <si>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</si>
  <si>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</si>
  <si>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</si>
  <si>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</si>
  <si>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</si>
  <si>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</si>
  <si>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</si>
  <si>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</si>
  <si>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</si>
  <si>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</si>
  <si>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</si>
  <si>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</si>
  <si>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</si>
  <si>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</si>
  <si>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</si>
  <si>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</si>
  <si>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</si>
  <si>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</si>
  <si>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</si>
  <si>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</si>
  <si>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</si>
  <si>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</si>
  <si>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</si>
  <si>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</si>
  <si>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</si>
  <si>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</si>
  <si>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</si>
  <si>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</si>
  <si>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</si>
  <si>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</si>
  <si>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</si>
  <si>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</si>
  <si>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</si>
  <si>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</si>
  <si>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</si>
  <si>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</si>
  <si>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</si>
  <si>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</si>
  <si>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</si>
  <si>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</si>
  <si>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</si>
  <si>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</si>
  <si>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</si>
  <si>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</si>
  <si>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</si>
  <si>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</si>
  <si>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</si>
  <si>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</si>
  <si>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</si>
  <si>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</si>
  <si>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</si>
  <si>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</si>
  <si>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</si>
  <si>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</si>
  <si>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</si>
  <si>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</si>
  <si>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</si>
  <si>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</si>
  <si>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</si>
  <si>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</si>
  <si>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</si>
  <si>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</si>
  <si>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</si>
  <si>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</si>
  <si>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</si>
  <si>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</si>
  <si>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</si>
  <si>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</si>
  <si>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</si>
  <si>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</si>
  <si>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</si>
  <si>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</si>
  <si>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</si>
  <si>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</si>
  <si>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</si>
  <si>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</si>
  <si>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</si>
  <si>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</si>
  <si>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</si>
  <si>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</si>
  <si>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</si>
  <si>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</si>
  <si>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</si>
  <si>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</si>
  <si>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</si>
  <si>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</si>
  <si>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</si>
  <si>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</si>
  <si>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</si>
  <si>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</si>
  <si>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</si>
  <si>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</si>
  <si>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</si>
  <si>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</si>
  <si>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</si>
  <si>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</si>
  <si>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</si>
  <si>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</si>
  <si>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</si>
  <si>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</si>
  <si>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</si>
  <si>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</si>
  <si>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</si>
  <si>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</si>
  <si>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</si>
  <si>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</si>
  <si>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</si>
  <si>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</si>
  <si>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</si>
  <si>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</si>
  <si>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</si>
  <si>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</si>
  <si>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</si>
  <si>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</si>
  <si>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</si>
  <si>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</si>
  <si>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</si>
  <si>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</si>
  <si>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</si>
  <si>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</si>
  <si>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</si>
  <si>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</si>
  <si>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</si>
  <si>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</si>
  <si>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</si>
  <si>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</si>
  <si>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</si>
  <si>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</si>
  <si>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</si>
  <si>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</si>
  <si>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</si>
  <si>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</si>
  <si>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</si>
  <si>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</si>
  <si>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</si>
  <si>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</si>
  <si>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</si>
  <si>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</si>
  <si>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</si>
  <si>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</si>
  <si>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</si>
  <si>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</si>
  <si>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</si>
  <si>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</si>
  <si>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</si>
  <si>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</si>
  <si>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</si>
  <si>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</si>
  <si>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</si>
  <si>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</si>
  <si>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</si>
  <si>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</si>
  <si>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</si>
  <si>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</si>
  <si>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</si>
  <si>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</si>
  <si>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</si>
  <si>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</si>
  <si>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</si>
  <si>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</si>
  <si>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</si>
  <si>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</si>
  <si>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</si>
  <si>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</si>
  <si>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</si>
  <si>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</si>
  <si>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</si>
  <si>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</si>
  <si>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</si>
  <si>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</si>
  <si>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</si>
  <si>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</si>
  <si>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</si>
  <si>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</si>
  <si>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</si>
  <si>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</si>
  <si>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</si>
  <si>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</si>
  <si>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</si>
  <si>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</si>
  <si>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</si>
  <si>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</si>
  <si>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</si>
  <si>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</si>
  <si>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</si>
  <si>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</si>
  <si>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</si>
  <si>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</si>
  <si>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</si>
  <si>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</si>
  <si>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</si>
  <si>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</si>
  <si>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</si>
  <si>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</si>
  <si>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</si>
  <si>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</si>
  <si>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</si>
  <si>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</si>
  <si>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</si>
  <si>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</si>
  <si>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</si>
  <si>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</si>
  <si>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</si>
  <si>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</si>
  <si>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</si>
  <si>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</si>
  <si>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</si>
  <si>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</si>
  <si>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</si>
  <si>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</si>
  <si>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</si>
  <si>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</si>
  <si>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</si>
  <si>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</si>
  <si>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</si>
  <si>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</si>
  <si>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</si>
  <si>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</si>
  <si>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</si>
  <si>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</si>
  <si>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</si>
  <si>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</si>
  <si>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</si>
  <si>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</si>
  <si>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</si>
  <si>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</si>
  <si>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</si>
  <si>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</si>
  <si>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</si>
  <si>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</si>
  <si>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</si>
  <si>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</si>
  <si>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</si>
  <si>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</si>
  <si>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</si>
  <si>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</si>
  <si>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</si>
  <si>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</si>
  <si>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</si>
  <si>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</si>
  <si>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</si>
  <si>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</si>
  <si>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</si>
  <si>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</si>
  <si>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</si>
  <si>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</si>
  <si>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</si>
  <si>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</si>
  <si>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</si>
  <si>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</si>
  <si>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</si>
  <si>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</si>
  <si>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</si>
  <si>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</si>
  <si>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</si>
  <si>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</si>
  <si>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</si>
  <si>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</si>
  <si>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</si>
  <si>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</si>
  <si>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</si>
  <si>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</si>
  <si>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</si>
  <si>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</si>
  <si>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</si>
  <si>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</si>
  <si>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</si>
  <si>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</si>
  <si>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</si>
  <si>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</si>
  <si>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</si>
  <si>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</si>
  <si>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</si>
  <si>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</si>
  <si>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</si>
  <si>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</si>
  <si>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</si>
  <si>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</si>
  <si>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</si>
  <si>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</si>
  <si>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</si>
  <si>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</si>
  <si>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</si>
  <si>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</si>
  <si>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</si>
  <si>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</si>
  <si>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</si>
  <si>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</si>
  <si>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</si>
  <si>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</si>
  <si>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</si>
  <si>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</si>
  <si>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</si>
  <si>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</si>
  <si>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</si>
  <si>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</si>
  <si>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</si>
  <si>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</si>
  <si>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</si>
  <si>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</si>
  <si>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</si>
  <si>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</si>
  <si>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</si>
  <si>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</si>
  <si>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</si>
  <si>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</si>
  <si>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</si>
  <si>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</si>
  <si>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</si>
  <si>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</si>
  <si>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</si>
  <si>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</si>
  <si>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</si>
  <si>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</si>
  <si>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</si>
  <si>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</si>
  <si>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</si>
  <si>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</si>
  <si>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</si>
  <si>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</si>
  <si>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</si>
  <si>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</si>
  <si>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</si>
  <si>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</si>
  <si>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</si>
  <si>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</si>
  <si>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</si>
  <si>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</si>
  <si>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</si>
  <si>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</si>
  <si>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</si>
  <si>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</si>
  <si>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</si>
  <si>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</si>
  <si>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</si>
  <si>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</si>
  <si>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</si>
  <si>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</si>
  <si>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</si>
  <si>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</si>
  <si>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</si>
  <si>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</si>
  <si>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</si>
  <si>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</si>
  <si>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</si>
  <si>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</si>
  <si>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</si>
  <si>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</si>
  <si>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</si>
  <si>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</si>
  <si>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</si>
  <si>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</si>
  <si>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</si>
  <si>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</si>
  <si>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</si>
  <si>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</si>
  <si>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</si>
  <si>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</si>
  <si>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</si>
  <si>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</si>
  <si>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</si>
  <si>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</si>
  <si>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</si>
  <si>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</si>
  <si>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</si>
  <si>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</si>
  <si>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</si>
  <si>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</si>
  <si>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</si>
  <si>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</si>
  <si>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</si>
  <si>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</si>
  <si>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</si>
  <si>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</si>
  <si>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</si>
  <si>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</si>
  <si>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</si>
  <si>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</si>
  <si>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</si>
  <si>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</si>
  <si>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</si>
  <si>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</si>
  <si>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</si>
  <si>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</si>
  <si>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</si>
  <si>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</si>
  <si>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</si>
  <si>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</si>
  <si>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</si>
  <si>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</si>
  <si>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</si>
  <si>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</si>
  <si>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</si>
  <si>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</si>
  <si>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</si>
  <si>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</si>
  <si>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</si>
  <si>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</si>
  <si>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</si>
  <si>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</si>
  <si>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</si>
  <si>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</si>
  <si>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</si>
  <si>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</si>
  <si>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</si>
  <si>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</si>
  <si>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</si>
  <si>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</si>
  <si>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</si>
  <si>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</si>
  <si>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</si>
  <si>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</si>
  <si>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</si>
  <si>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</si>
  <si>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</si>
  <si>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</si>
  <si>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</si>
  <si>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</si>
  <si>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</si>
  <si>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</si>
  <si>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</si>
  <si>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</si>
  <si>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</si>
  <si>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</si>
  <si>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</si>
  <si>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</si>
  <si>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</si>
  <si>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</si>
  <si>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</si>
  <si>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</si>
  <si>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</si>
  <si>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</si>
  <si>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</si>
  <si>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</si>
  <si>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</si>
  <si>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</si>
  <si>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</si>
  <si>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</si>
  <si>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</si>
  <si>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</si>
  <si>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</si>
  <si>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</si>
  <si>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</si>
  <si>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</si>
  <si>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</si>
  <si>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</si>
  <si>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</si>
  <si>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</si>
  <si>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</si>
  <si>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</si>
  <si>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</si>
  <si>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</si>
  <si>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</si>
  <si>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</si>
  <si>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</si>
  <si>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</si>
  <si>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</si>
  <si>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</si>
  <si>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</si>
  <si>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</si>
  <si>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</si>
  <si>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</si>
  <si>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</si>
  <si>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</si>
  <si>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</si>
  <si>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</si>
  <si>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</si>
  <si>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</si>
  <si>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</si>
  <si>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</si>
  <si>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</si>
  <si>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</si>
  <si>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</si>
  <si>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</si>
  <si>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</si>
  <si>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</si>
  <si>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</si>
  <si>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</si>
  <si>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</si>
  <si>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</si>
  <si>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</si>
  <si>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</si>
  <si>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</si>
  <si>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</si>
  <si>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</si>
  <si>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</si>
  <si>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</si>
  <si>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</si>
  <si>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</si>
  <si>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</si>
  <si>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</si>
  <si>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</si>
  <si>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</si>
  <si>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</si>
  <si>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</si>
  <si>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</si>
  <si>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</si>
  <si>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</si>
  <si>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</si>
  <si>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</si>
  <si>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</si>
  <si>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</si>
  <si>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</si>
  <si>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</si>
  <si>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</si>
  <si>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</si>
  <si>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</si>
  <si>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</si>
  <si>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</si>
  <si>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</si>
  <si>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</si>
  <si>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</si>
  <si>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</si>
  <si>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</si>
  <si>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</si>
  <si>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</si>
  <si>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</si>
  <si>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</si>
  <si>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</si>
  <si>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</si>
  <si>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</si>
  <si>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</si>
  <si>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</si>
  <si>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</si>
  <si>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</si>
  <si>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</si>
  <si>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</si>
  <si>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</si>
  <si>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</si>
  <si>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</si>
  <si>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</si>
  <si>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</si>
  <si>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</si>
  <si>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</si>
  <si>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</si>
  <si>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</si>
  <si>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</si>
  <si>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</si>
  <si>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</si>
  <si>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</si>
  <si>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</si>
  <si>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</si>
  <si>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</si>
  <si>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</si>
  <si>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</si>
  <si>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</si>
  <si>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</si>
  <si>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</si>
  <si>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</si>
  <si>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</si>
  <si>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</si>
  <si>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</si>
  <si>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</si>
  <si>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</si>
  <si>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</si>
  <si>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</si>
  <si>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</si>
  <si>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</si>
  <si>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</si>
  <si>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</si>
  <si>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</si>
  <si>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</si>
  <si>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</si>
  <si>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</si>
  <si>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</si>
  <si>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</si>
  <si>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</si>
  <si>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</si>
  <si>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</si>
  <si>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</si>
  <si>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</si>
  <si>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</si>
  <si>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</si>
  <si>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</si>
  <si>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</si>
  <si>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</si>
  <si>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</si>
  <si>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</si>
  <si>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</si>
  <si>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</si>
  <si>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</si>
  <si>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</si>
  <si>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</si>
  <si>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</si>
  <si>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</si>
  <si>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</si>
  <si>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</si>
  <si>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</si>
  <si>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</si>
  <si>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</si>
  <si>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</si>
  <si>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</si>
  <si>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</si>
  <si>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</si>
  <si>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</si>
  <si>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</si>
  <si>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</si>
  <si>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</si>
  <si>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</si>
  <si>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</si>
  <si>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</si>
  <si>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</si>
  <si>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</si>
  <si>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</si>
  <si>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</si>
  <si>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</si>
  <si>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</si>
  <si>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</si>
  <si>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</si>
  <si>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</si>
  <si>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</si>
  <si>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</si>
  <si>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</si>
  <si>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</si>
  <si>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</si>
  <si>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</si>
  <si>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</si>
  <si>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</si>
  <si>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</si>
  <si>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</si>
  <si>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</si>
  <si>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</si>
  <si>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</si>
  <si>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</si>
  <si>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</si>
  <si>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</si>
  <si>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</si>
  <si>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</si>
  <si>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</si>
  <si>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</si>
  <si>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</si>
  <si>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</si>
  <si>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</si>
  <si>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</si>
  <si>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</si>
  <si>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</si>
  <si>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</si>
  <si>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</si>
  <si>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</si>
  <si>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</si>
  <si>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</si>
  <si>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</si>
  <si>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</si>
  <si>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</si>
  <si>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</si>
  <si>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</si>
  <si>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</si>
  <si>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</si>
  <si>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</si>
  <si>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</si>
  <si>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</si>
  <si>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</si>
  <si>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</si>
  <si>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</si>
  <si>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</si>
  <si>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</si>
  <si>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</si>
  <si>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</si>
  <si>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</si>
  <si>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</si>
  <si>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</si>
  <si>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</si>
  <si>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</si>
  <si>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</si>
  <si>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</si>
  <si>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</si>
  <si>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</si>
  <si>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</si>
  <si>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</si>
  <si>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</si>
  <si>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</si>
  <si>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</si>
  <si>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</si>
  <si>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</si>
  <si>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</si>
  <si>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</si>
  <si>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</si>
  <si>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</si>
  <si>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</si>
  <si>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</si>
  <si>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</si>
  <si>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</si>
  <si>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</si>
  <si>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</si>
  <si>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</si>
  <si>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</si>
  <si>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</si>
  <si>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</si>
  <si>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</si>
  <si>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</si>
  <si>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</si>
  <si>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</si>
  <si>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</si>
  <si>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</si>
  <si>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</si>
  <si>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</si>
  <si>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</si>
  <si>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</si>
  <si>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</si>
  <si>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</si>
  <si>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</si>
  <si>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</si>
  <si>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</si>
  <si>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</si>
  <si>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</si>
  <si>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</si>
  <si>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</si>
  <si>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</si>
  <si>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</si>
  <si>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</si>
  <si>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</si>
  <si>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</si>
  <si>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</si>
  <si>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</si>
  <si>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</si>
  <si>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</si>
  <si>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</si>
  <si>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</si>
  <si>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</si>
  <si>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</si>
  <si>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</si>
  <si>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</si>
  <si>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</si>
  <si>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</si>
  <si>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</si>
  <si>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</si>
  <si>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</si>
  <si>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</si>
  <si>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</si>
  <si>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</si>
  <si>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</si>
  <si>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</si>
  <si>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</si>
  <si>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</si>
  <si>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</si>
  <si>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</si>
  <si>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</si>
  <si>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</si>
  <si>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</si>
  <si>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</si>
  <si>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</si>
  <si>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</si>
  <si>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</si>
  <si>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</si>
  <si>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</si>
  <si>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</si>
  <si>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</si>
  <si>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</si>
  <si>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</si>
  <si>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</si>
  <si>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</si>
  <si>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</si>
  <si>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</si>
  <si>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</si>
  <si>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</si>
  <si>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</si>
  <si>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</si>
  <si>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</si>
  <si>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</si>
  <si>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</si>
  <si>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</si>
  <si>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</si>
  <si>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</si>
  <si>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</si>
  <si>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</si>
  <si>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</si>
  <si>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</si>
  <si>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</si>
  <si>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</si>
  <si>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</si>
  <si>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</si>
  <si>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</si>
  <si>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</si>
  <si>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</si>
  <si>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</si>
  <si>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</si>
  <si>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</si>
  <si>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</si>
  <si>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</si>
  <si>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</si>
  <si>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</si>
  <si>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</si>
  <si>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</si>
  <si>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</si>
  <si>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</si>
  <si>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</si>
  <si>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</si>
  <si>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</si>
  <si>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</si>
  <si>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</si>
  <si>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</si>
  <si>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</si>
  <si>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</si>
  <si>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</si>
  <si>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</si>
  <si>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</si>
  <si>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</si>
  <si>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</si>
  <si>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</si>
  <si>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</si>
  <si>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</si>
  <si>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</si>
  <si>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</si>
  <si>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</si>
  <si>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</si>
  <si>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</si>
  <si>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</si>
  <si>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</si>
  <si>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</si>
  <si>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</si>
  <si>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</si>
  <si>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</si>
  <si>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</si>
  <si>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</si>
  <si>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</si>
  <si>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</si>
  <si>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</si>
  <si>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</si>
  <si>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</si>
  <si>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</si>
  <si>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</si>
  <si>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</si>
  <si>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</si>
  <si>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</si>
  <si>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</si>
  <si>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</si>
  <si>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</si>
  <si>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</si>
  <si>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</si>
  <si>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</si>
  <si>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</si>
  <si>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</si>
  <si>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</si>
  <si>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</si>
  <si>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</si>
  <si>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</si>
  <si>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</si>
  <si>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</si>
  <si>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</si>
  <si>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</si>
  <si>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</si>
  <si>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</si>
  <si>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</si>
  <si>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</si>
  <si>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</si>
  <si>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</si>
  <si>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</si>
  <si>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</si>
  <si>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</si>
  <si>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</si>
  <si>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</si>
  <si>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</si>
  <si>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</si>
  <si>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</si>
  <si>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</si>
  <si>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</si>
  <si>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</si>
  <si>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</si>
  <si>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</si>
  <si>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</si>
  <si>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</si>
  <si>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</si>
  <si>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</si>
  <si>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</si>
  <si>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</si>
  <si>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</si>
  <si>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</si>
  <si>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</si>
  <si>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</si>
  <si>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</si>
  <si>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</si>
  <si>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</si>
  <si>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</si>
  <si>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</si>
  <si>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</si>
  <si>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</si>
  <si>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</si>
  <si>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</si>
  <si>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</si>
  <si>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</si>
  <si>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</si>
  <si>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</si>
  <si>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</si>
  <si>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</si>
  <si>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</si>
  <si>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</si>
  <si>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</si>
  <si>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</si>
  <si>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</si>
  <si>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</si>
  <si>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</si>
  <si>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</si>
  <si>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</si>
  <si>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</si>
  <si>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</si>
  <si>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</si>
  <si>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</si>
  <si>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</si>
  <si>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</si>
  <si>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</si>
  <si>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</si>
  <si>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</si>
  <si>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</si>
  <si>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</si>
  <si>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</si>
  <si>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</si>
  <si>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</si>
  <si>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</si>
  <si>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</si>
  <si>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</si>
  <si>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</si>
  <si>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</si>
  <si>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</si>
  <si>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</si>
  <si>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</si>
  <si>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</si>
  <si>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</si>
  <si>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</si>
  <si>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</si>
  <si>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</si>
  <si>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</si>
  <si>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</si>
  <si>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</si>
  <si>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</si>
  <si>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</si>
  <si>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</si>
  <si>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</si>
  <si>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</si>
  <si>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</si>
  <si>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</si>
  <si>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</si>
  <si>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</si>
  <si>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</si>
  <si>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</si>
  <si>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</si>
  <si>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</si>
  <si>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</si>
  <si>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</si>
  <si>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</si>
  <si>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</si>
  <si>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</si>
  <si>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</si>
  <si>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</si>
  <si>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</si>
  <si>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</si>
  <si>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</si>
  <si>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</si>
  <si>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</si>
  <si>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</si>
  <si>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</si>
  <si>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</si>
  <si>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</si>
  <si>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</si>
  <si>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</si>
  <si>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</si>
  <si>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</si>
  <si>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</si>
  <si>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</si>
  <si>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</si>
  <si>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</si>
  <si>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</si>
  <si>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</si>
  <si>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</si>
  <si>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</si>
  <si>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</si>
  <si>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</si>
  <si>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</si>
  <si>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</si>
  <si>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</si>
  <si>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</si>
  <si>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</si>
  <si>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</si>
  <si>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</si>
  <si>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</si>
  <si>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</si>
  <si>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</si>
  <si>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</si>
  <si>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</si>
  <si>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</si>
  <si>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</si>
  <si>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</si>
  <si>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</si>
  <si>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</si>
  <si>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</si>
  <si>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</si>
  <si>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</si>
  <si>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</si>
  <si>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</si>
  <si>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</si>
  <si>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</si>
  <si>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</si>
  <si>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</si>
  <si>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</si>
  <si>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</si>
  <si>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</si>
  <si>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</si>
  <si>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</si>
  <si>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</si>
  <si>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</si>
  <si>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</si>
  <si>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</si>
  <si>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</si>
  <si>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</si>
  <si>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</si>
  <si>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</si>
  <si>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</si>
  <si>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</si>
  <si>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</si>
  <si>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</si>
  <si>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</si>
  <si>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</si>
  <si>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</si>
  <si>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</si>
  <si>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</si>
  <si>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</si>
  <si>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</si>
  <si>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</si>
  <si>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</si>
  <si>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</si>
  <si>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</si>
  <si>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</si>
  <si>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</si>
  <si>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</si>
  <si>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</si>
  <si>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</si>
  <si>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</si>
  <si>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</si>
  <si>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</si>
  <si>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</si>
  <si>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</si>
  <si>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</si>
  <si>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</si>
  <si>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</si>
  <si>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</si>
  <si>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</si>
  <si>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</si>
  <si>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</si>
  <si>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</si>
  <si>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</si>
  <si>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</si>
  <si>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</si>
  <si>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</si>
  <si>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</si>
  <si>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</si>
  <si>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</si>
  <si>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</si>
  <si>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</si>
  <si>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</si>
  <si>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</si>
  <si>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</si>
  <si>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</si>
  <si>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</si>
  <si>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</si>
  <si>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</si>
  <si>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</si>
  <si>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</si>
  <si>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</si>
  <si>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</si>
  <si>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</si>
  <si>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</si>
  <si>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</si>
  <si>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</si>
  <si>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</si>
  <si>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</si>
  <si>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</si>
  <si>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</si>
  <si>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</si>
  <si>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</si>
  <si>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</si>
  <si>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</si>
  <si>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</si>
  <si>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</si>
  <si>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</si>
  <si>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</si>
  <si>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</si>
  <si>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</si>
  <si>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</si>
  <si>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</si>
  <si>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</si>
  <si>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</si>
  <si>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</si>
  <si>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</si>
  <si>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</si>
  <si>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</si>
  <si>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</si>
  <si>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</si>
  <si>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</si>
  <si>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</si>
  <si>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</si>
  <si>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</si>
  <si>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</si>
  <si>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</si>
  <si>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</si>
  <si>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</si>
  <si>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</si>
  <si>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</si>
  <si>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</si>
  <si>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</si>
  <si>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</si>
  <si>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</si>
  <si>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</si>
  <si>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</si>
  <si>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</si>
  <si>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</si>
  <si>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</si>
  <si>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</si>
  <si>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</si>
  <si>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</si>
  <si>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</si>
  <si>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</si>
  <si>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</si>
  <si>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</si>
  <si>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</si>
  <si>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</si>
  <si>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</si>
  <si>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</si>
  <si>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</si>
  <si>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</si>
  <si>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</si>
  <si>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</si>
  <si>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</si>
  <si>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</si>
  <si>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</si>
  <si>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</si>
  <si>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</si>
  <si>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</si>
  <si>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</si>
  <si>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</si>
  <si>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</si>
  <si>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</si>
  <si>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</si>
  <si>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</si>
  <si>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</si>
  <si>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</si>
  <si>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</si>
  <si>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</si>
  <si>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</si>
  <si>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</si>
  <si>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</si>
  <si>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</si>
  <si>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</si>
  <si>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</si>
  <si>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</si>
  <si>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</si>
  <si>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</si>
  <si>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</si>
  <si>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</si>
  <si>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</si>
  <si>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</si>
  <si>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</si>
  <si>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</si>
  <si>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</si>
  <si>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</si>
  <si>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</si>
  <si>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</si>
  <si>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</si>
  <si>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</si>
  <si>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</si>
  <si>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</si>
  <si>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</si>
  <si>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</si>
  <si>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</si>
  <si>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</si>
  <si>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</si>
  <si>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</si>
  <si>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</si>
  <si>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</si>
  <si>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</si>
  <si>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</si>
  <si>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</si>
  <si>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</si>
  <si>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</si>
  <si>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</si>
  <si>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</si>
  <si>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</si>
  <si>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</si>
  <si>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</si>
  <si>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</si>
  <si>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</si>
  <si>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</si>
  <si>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</si>
  <si>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</si>
  <si>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</si>
  <si>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</si>
  <si>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</si>
  <si>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</si>
  <si>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</si>
  <si>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</si>
  <si>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</si>
  <si>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</si>
  <si>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</si>
  <si>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</si>
  <si>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</si>
  <si>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</si>
  <si>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</si>
  <si>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</si>
  <si>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</si>
  <si>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</si>
  <si>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</si>
  <si>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</si>
  <si>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</si>
  <si>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</si>
  <si>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</si>
  <si>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</si>
  <si>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</si>
  <si>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</si>
  <si>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</si>
  <si>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</si>
  <si>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</si>
  <si>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</si>
  <si>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</si>
  <si>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</si>
  <si>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</si>
  <si>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</si>
  <si>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</si>
  <si>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</si>
  <si>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</si>
  <si>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</si>
  <si>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</si>
  <si>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</si>
  <si>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</si>
  <si>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</si>
  <si>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</si>
  <si>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</si>
  <si>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</si>
  <si>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</si>
  <si>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</si>
  <si>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</si>
  <si>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</si>
  <si>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</si>
  <si>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</si>
  <si>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</si>
  <si>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</si>
  <si>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</si>
  <si>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</si>
  <si>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</si>
  <si>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</si>
  <si>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</si>
  <si>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</si>
  <si>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</si>
  <si>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</si>
  <si>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</si>
  <si>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</si>
  <si>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</si>
  <si>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</si>
  <si>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</si>
  <si>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</si>
  <si>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</si>
  <si>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</si>
  <si>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</si>
  <si>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</si>
  <si>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</si>
  <si>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</si>
  <si>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</si>
  <si>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</si>
  <si>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</si>
  <si>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</si>
  <si>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</si>
  <si>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</si>
  <si>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</si>
  <si>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</si>
  <si>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</si>
  <si>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</si>
  <si>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</si>
  <si>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</si>
  <si>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</si>
  <si>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</si>
  <si>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</si>
  <si>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</si>
  <si>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</si>
  <si>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</si>
  <si>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</si>
  <si>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</si>
  <si>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</si>
  <si>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</si>
  <si>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</si>
  <si>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</si>
  <si>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</si>
  <si>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</si>
  <si>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</si>
  <si>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</si>
  <si>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</si>
  <si>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</si>
  <si>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</si>
  <si>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</si>
  <si>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</si>
  <si>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</si>
  <si>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</si>
  <si>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</si>
  <si>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</si>
  <si>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</si>
  <si>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</si>
  <si>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</si>
  <si>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</si>
  <si>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</si>
  <si>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</si>
  <si>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</si>
  <si>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</si>
  <si>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</si>
  <si>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</si>
  <si>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</si>
  <si>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</si>
  <si>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</si>
  <si>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</si>
  <si>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</si>
  <si>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</si>
  <si>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</si>
  <si>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</si>
  <si>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</si>
  <si>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</si>
  <si>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</si>
  <si>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</si>
  <si>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</si>
  <si>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</si>
  <si>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</si>
  <si>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</si>
  <si>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</si>
  <si>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</si>
  <si>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</si>
  <si>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</si>
  <si>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</si>
  <si>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</si>
  <si>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</si>
  <si>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</si>
  <si>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</si>
  <si>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</si>
  <si>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</si>
  <si>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</si>
  <si>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</si>
  <si>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</si>
  <si>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</si>
  <si>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</si>
  <si>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</si>
  <si>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</si>
  <si>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</si>
  <si>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</si>
  <si>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</si>
  <si>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</si>
  <si>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</si>
  <si>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</si>
  <si>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</si>
  <si>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</si>
  <si>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</si>
  <si>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</si>
  <si>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</si>
  <si>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</si>
  <si>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</si>
  <si>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</si>
  <si>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</si>
  <si>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</si>
  <si>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</si>
  <si>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</si>
  <si>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</si>
  <si>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</si>
  <si>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</si>
  <si>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</si>
  <si>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</si>
  <si>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</si>
  <si>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</si>
  <si>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</si>
  <si>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</si>
  <si>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</si>
  <si>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</si>
  <si>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</si>
  <si>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</si>
  <si>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</si>
  <si>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</si>
  <si>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</si>
  <si>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</si>
  <si>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</si>
  <si>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</si>
  <si>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</si>
  <si>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</si>
  <si>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</si>
  <si>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</si>
  <si>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</si>
  <si>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</si>
  <si>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</si>
  <si>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</si>
  <si>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</si>
  <si>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</si>
  <si>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</si>
  <si>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</si>
  <si>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</si>
  <si>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</si>
  <si>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</si>
  <si>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</si>
  <si>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</si>
  <si>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</si>
  <si>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</si>
  <si>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</si>
  <si>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</si>
  <si>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</si>
  <si>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</si>
  <si>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</si>
  <si>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</si>
  <si>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</si>
  <si>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</si>
  <si>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</si>
  <si>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</si>
  <si>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</si>
  <si>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</si>
  <si>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</si>
  <si>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</si>
  <si>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</si>
  <si>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</si>
  <si>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</si>
  <si>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</si>
  <si>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</si>
  <si>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</si>
  <si>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</si>
  <si>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</si>
  <si>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</si>
  <si>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</si>
  <si>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</si>
  <si>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</si>
  <si>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</si>
  <si>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</si>
  <si>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</si>
  <si>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</si>
  <si>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</si>
  <si>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</si>
  <si>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</si>
  <si>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</si>
  <si>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</si>
  <si>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</si>
  <si>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</si>
  <si>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</si>
  <si>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</si>
  <si>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</si>
  <si>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</si>
  <si>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</si>
  <si>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</si>
  <si>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</si>
  <si>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</si>
  <si>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</si>
  <si>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</si>
  <si>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</si>
  <si>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</si>
  <si>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</si>
  <si>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</si>
  <si>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</si>
  <si>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</si>
  <si>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</si>
  <si>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</si>
  <si>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</si>
  <si>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</si>
  <si>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</si>
  <si>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</si>
  <si>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</si>
  <si>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</si>
  <si>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</si>
  <si>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</si>
  <si>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</si>
  <si>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</si>
  <si>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</si>
  <si>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</si>
  <si>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</si>
  <si>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</si>
  <si>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</si>
  <si>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</si>
  <si>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</si>
  <si>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</si>
  <si>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</si>
  <si>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</si>
  <si>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</si>
  <si>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</si>
  <si>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</si>
  <si>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</si>
  <si>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</si>
  <si>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</si>
  <si>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</si>
  <si>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</si>
  <si>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</si>
  <si>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</si>
  <si>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</si>
  <si>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</si>
  <si>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</si>
  <si>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</si>
  <si>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</si>
  <si>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</si>
  <si>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</si>
  <si>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</si>
  <si>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</si>
  <si>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</si>
  <si>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</si>
  <si>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</si>
  <si>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</si>
  <si>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</si>
  <si>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</si>
  <si>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</si>
  <si>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</si>
  <si>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</si>
  <si>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</si>
  <si>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</si>
  <si>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</si>
  <si>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</si>
  <si>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</si>
  <si>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</si>
  <si>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</si>
  <si>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</si>
  <si>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</si>
  <si>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</si>
  <si>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</si>
  <si>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</si>
  <si>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</si>
  <si>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</si>
  <si>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</si>
  <si>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</si>
  <si>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</si>
  <si>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</si>
  <si>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</si>
  <si>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</si>
  <si>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</si>
  <si>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</si>
  <si>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</si>
  <si>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</si>
  <si>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</si>
  <si>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</si>
  <si>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</si>
  <si>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</si>
  <si>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</si>
  <si>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</si>
  <si>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</si>
  <si>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</si>
  <si>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</si>
  <si>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</si>
  <si>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</si>
  <si>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</si>
  <si>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</si>
  <si>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</si>
  <si>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</si>
  <si>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</si>
  <si>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</si>
  <si>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</si>
  <si>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</si>
  <si>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</si>
  <si>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</si>
  <si>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</si>
  <si>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</si>
  <si>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</si>
  <si>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</si>
  <si>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</si>
  <si>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</si>
  <si>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</si>
  <si>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</si>
  <si>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</si>
  <si>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</si>
  <si>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</si>
  <si>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</si>
  <si>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</si>
  <si>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</si>
  <si>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</si>
  <si>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</si>
  <si>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</si>
  <si>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</si>
  <si>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</si>
  <si>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</si>
  <si>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</si>
  <si>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</si>
  <si>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</si>
  <si>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</si>
  <si>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</si>
  <si>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</si>
  <si>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</si>
  <si>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</si>
  <si>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</si>
  <si>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</si>
  <si>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</si>
  <si>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</si>
  <si>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</si>
  <si>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</si>
  <si>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</si>
  <si>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</si>
  <si>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</si>
  <si>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</si>
  <si>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</si>
  <si>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</si>
  <si>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</si>
  <si>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</si>
  <si>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</si>
  <si>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</si>
  <si>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</si>
  <si>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</si>
  <si>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</si>
  <si>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</si>
  <si>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</si>
  <si>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</si>
  <si>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</si>
  <si>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</si>
  <si>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</si>
  <si>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</si>
  <si>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</si>
  <si>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</si>
  <si>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</si>
  <si>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</si>
  <si>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</si>
  <si>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</si>
  <si>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</si>
  <si>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</si>
  <si>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</si>
  <si>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</si>
  <si>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</si>
  <si>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</si>
  <si>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</si>
  <si>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</si>
  <si>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</si>
  <si>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</si>
  <si>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</si>
  <si>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</si>
  <si>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</si>
  <si>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</si>
  <si>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</si>
  <si>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</si>
  <si>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</si>
  <si>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</si>
  <si>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</si>
  <si>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</si>
  <si>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</si>
  <si>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</si>
  <si>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</si>
  <si>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</si>
  <si>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</si>
  <si>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</si>
  <si>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</si>
  <si>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</si>
  <si>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</si>
  <si>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</si>
  <si>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</si>
  <si>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</si>
  <si>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</si>
  <si>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</si>
  <si>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</si>
  <si>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</si>
  <si>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</si>
  <si>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</si>
  <si>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</si>
  <si>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</si>
  <si>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</si>
  <si>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</si>
  <si>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</si>
  <si>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</si>
  <si>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</si>
  <si>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</si>
  <si>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</si>
  <si>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</si>
  <si>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</si>
  <si>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</si>
  <si>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</si>
  <si>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</si>
  <si>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</si>
  <si>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</si>
  <si>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</si>
  <si>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</si>
  <si>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</si>
  <si>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</si>
  <si>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</si>
  <si>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</si>
  <si>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</si>
  <si>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</si>
  <si>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</si>
  <si>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</si>
  <si>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</si>
  <si>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</si>
  <si>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</si>
  <si>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</si>
  <si>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</si>
  <si>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</si>
  <si>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</si>
  <si>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</si>
  <si>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</si>
  <si>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</si>
  <si>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</si>
  <si>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</si>
  <si>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</si>
  <si>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</si>
  <si>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</si>
  <si>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</si>
  <si>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</si>
  <si>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</si>
  <si>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</si>
  <si>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</si>
  <si>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</si>
  <si>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</si>
  <si>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</si>
  <si>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</si>
  <si>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</si>
  <si>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</si>
  <si>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</si>
  <si>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</si>
  <si>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</si>
  <si>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</si>
  <si>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</si>
  <si>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</si>
  <si>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</si>
  <si>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</si>
  <si>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</si>
  <si>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</si>
  <si>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</si>
  <si>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</si>
  <si>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</si>
  <si>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</si>
  <si>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</si>
  <si>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</si>
  <si>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</si>
  <si>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</si>
  <si>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</si>
  <si>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</si>
  <si>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</si>
  <si>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</si>
  <si>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</si>
  <si>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</si>
  <si>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</si>
  <si>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</si>
  <si>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</si>
  <si>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</si>
  <si>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</si>
  <si>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</si>
  <si>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</si>
  <si>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</si>
  <si>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</si>
  <si>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</si>
  <si>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</si>
  <si>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</si>
  <si>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</si>
  <si>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</si>
  <si>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</si>
  <si>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</si>
  <si>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</si>
  <si>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</si>
  <si>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</si>
  <si>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</si>
  <si>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</si>
  <si>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</si>
  <si>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</si>
  <si>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</si>
  <si>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</si>
  <si>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</si>
  <si>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</si>
  <si>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</si>
  <si>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</si>
  <si>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</si>
  <si>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</si>
  <si>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</si>
  <si>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</si>
  <si>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</si>
  <si>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</si>
  <si>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</si>
  <si>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</si>
  <si>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</si>
  <si>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</si>
  <si>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</si>
  <si>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</si>
  <si>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</si>
  <si>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</si>
  <si>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</si>
  <si>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</si>
  <si>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</si>
  <si>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</si>
  <si>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</si>
  <si>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</si>
  <si>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</si>
  <si>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</si>
  <si>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</si>
  <si>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</si>
  <si>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</si>
  <si>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</si>
  <si>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</si>
  <si>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</si>
  <si>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</si>
  <si>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</si>
  <si>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</si>
  <si>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</si>
  <si>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</si>
  <si>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</si>
  <si>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</si>
  <si>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</si>
  <si>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</si>
  <si>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</si>
  <si>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</si>
  <si>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</si>
  <si>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</si>
  <si>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</si>
  <si>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</si>
  <si>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</si>
  <si>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</si>
  <si>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</si>
  <si>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</si>
  <si>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</si>
  <si>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</si>
  <si>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</si>
  <si>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</si>
  <si>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</si>
  <si>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</si>
  <si>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</si>
  <si>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</si>
  <si>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</si>
  <si>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</si>
  <si>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</si>
  <si>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</si>
  <si>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</si>
  <si>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</si>
  <si>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</si>
  <si>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</si>
  <si>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</si>
  <si>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</si>
  <si>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</si>
  <si>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</si>
  <si>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</si>
  <si>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</si>
  <si>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</si>
  <si>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</si>
  <si>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</si>
  <si>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</si>
  <si>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</si>
  <si>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</si>
  <si>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</si>
  <si>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</si>
  <si>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</si>
  <si>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</si>
  <si>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</si>
  <si>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</si>
  <si>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</si>
  <si>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</si>
  <si>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</si>
  <si>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</si>
  <si>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</si>
  <si>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</si>
  <si>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</si>
  <si>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</si>
  <si>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</si>
  <si>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</si>
  <si>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</si>
  <si>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</si>
  <si>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</si>
  <si>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</si>
  <si>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</si>
  <si>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</si>
  <si>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</si>
  <si>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</si>
  <si>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</si>
  <si>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</si>
  <si>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</si>
  <si>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</si>
  <si>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</si>
  <si>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</si>
  <si>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</si>
  <si>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</si>
  <si>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</si>
  <si>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</si>
  <si>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</si>
  <si>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</si>
  <si>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</si>
  <si>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</si>
  <si>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</si>
  <si>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</si>
  <si>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</si>
  <si>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</si>
  <si>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</si>
  <si>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</si>
  <si>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</si>
  <si>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</si>
  <si>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</si>
  <si>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</si>
  <si>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</si>
  <si>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</si>
  <si>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</si>
  <si>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</si>
  <si>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</si>
  <si>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</si>
  <si>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</si>
  <si>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</si>
  <si>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</si>
  <si>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</si>
  <si>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</si>
  <si>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</si>
  <si>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</si>
  <si>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</si>
  <si>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</si>
  <si>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</si>
  <si>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</si>
  <si>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</si>
  <si>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</si>
  <si>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</si>
  <si>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</si>
  <si>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</si>
  <si>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</si>
  <si>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</si>
  <si>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</si>
  <si>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</si>
  <si>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</si>
  <si>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</si>
  <si>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</si>
  <si>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</si>
  <si>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</si>
  <si>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</si>
  <si>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</si>
  <si>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</si>
  <si>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</si>
  <si>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</si>
  <si>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</si>
  <si>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</si>
  <si>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</si>
  <si>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</si>
  <si>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</si>
  <si>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</si>
  <si>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</si>
  <si>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</si>
  <si>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</si>
  <si>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</si>
  <si>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</si>
  <si>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</si>
  <si>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</si>
  <si>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</si>
  <si>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</si>
  <si>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</si>
  <si>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</si>
  <si>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</si>
  <si>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</si>
  <si>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</si>
  <si>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</si>
  <si>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</si>
  <si>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</si>
  <si>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</si>
  <si>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</si>
  <si>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</si>
  <si>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</si>
  <si>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</si>
  <si>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</si>
  <si>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</si>
  <si>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</si>
  <si>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</si>
  <si>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</si>
  <si>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</si>
  <si>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</si>
  <si>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</si>
  <si>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</si>
  <si>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</si>
  <si>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</si>
  <si>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</si>
  <si>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</si>
  <si>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</si>
  <si>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</si>
  <si>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</si>
  <si>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</si>
  <si>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</si>
  <si>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</si>
  <si>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</si>
  <si>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</si>
  <si>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</si>
  <si>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</si>
  <si>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</si>
  <si>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</si>
  <si>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</si>
  <si>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</si>
  <si>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</si>
  <si>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</si>
  <si>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</si>
  <si>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</si>
  <si>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</si>
  <si>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</si>
  <si>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</si>
  <si>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</si>
  <si>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</si>
  <si>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</si>
  <si>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</si>
  <si>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</si>
  <si>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</si>
  <si>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</si>
  <si>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</si>
  <si>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</si>
  <si>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</si>
  <si>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</si>
  <si>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</si>
  <si>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</si>
  <si>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</si>
  <si>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</si>
  <si>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</si>
  <si>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</si>
  <si>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</si>
  <si>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</si>
  <si>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</si>
  <si>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</si>
  <si>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</si>
  <si>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</si>
  <si>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</si>
  <si>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</si>
  <si>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</si>
  <si>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</si>
  <si>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</si>
  <si>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</si>
  <si>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</si>
  <si>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</si>
  <si>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</si>
  <si>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</si>
  <si>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</si>
  <si>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</si>
  <si>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</si>
  <si>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</si>
  <si>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</si>
  <si>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</si>
  <si>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</si>
  <si>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</si>
  <si>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</si>
  <si>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</si>
  <si>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</si>
  <si>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</si>
  <si>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</si>
  <si>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</si>
  <si>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</si>
  <si>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</si>
  <si>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</si>
  <si>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</si>
  <si>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</si>
  <si>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</si>
  <si>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</si>
  <si>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</si>
  <si>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</si>
  <si>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</si>
  <si>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</si>
  <si>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</si>
  <si>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</si>
  <si>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</si>
  <si>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</si>
  <si>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</si>
  <si>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</si>
  <si>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</si>
  <si>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</si>
  <si>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</si>
  <si>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</si>
  <si>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</si>
  <si>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</si>
  <si>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</si>
  <si>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</si>
  <si>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</si>
  <si>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</si>
  <si>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</si>
  <si>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</si>
  <si>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</si>
  <si>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</si>
  <si>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</si>
  <si>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</si>
  <si>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</si>
  <si>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</si>
  <si>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</si>
  <si>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</si>
  <si>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</si>
  <si>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</si>
  <si>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</si>
  <si>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</si>
  <si>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</si>
  <si>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</si>
  <si>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</si>
  <si>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</si>
  <si>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</si>
  <si>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</si>
  <si>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</si>
  <si>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</si>
  <si>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</si>
  <si>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</si>
  <si>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</si>
  <si>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</si>
  <si>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</si>
  <si>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</si>
  <si>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</si>
  <si>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</si>
  <si>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</si>
  <si>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</si>
  <si>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</si>
  <si>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</si>
  <si>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</si>
  <si>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</si>
  <si>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</si>
  <si>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</si>
  <si>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</si>
  <si>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</si>
  <si>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</si>
  <si>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</si>
  <si>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</si>
  <si>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</si>
  <si>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</si>
  <si>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</si>
  <si>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</si>
  <si>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</si>
  <si>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</si>
  <si>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</si>
  <si>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</si>
  <si>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</si>
  <si>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</si>
  <si>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</si>
  <si>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</si>
  <si>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</si>
  <si>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</si>
  <si>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</si>
  <si>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</si>
  <si>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</si>
  <si>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</si>
  <si>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</si>
  <si>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</si>
  <si>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</si>
  <si>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</si>
  <si>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</si>
  <si>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</si>
  <si>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</si>
  <si>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</si>
  <si>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</si>
  <si>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</si>
  <si>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</si>
  <si>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</si>
  <si>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</si>
  <si>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</si>
  <si>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</si>
  <si>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</si>
  <si>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</si>
  <si>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</si>
  <si>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</si>
  <si>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</si>
  <si>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</si>
  <si>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</si>
  <si>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</si>
  <si>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</si>
  <si>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</si>
  <si>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</si>
  <si>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</si>
  <si>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</si>
  <si>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</si>
  <si>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</si>
  <si>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</si>
  <si>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</si>
  <si>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</si>
  <si>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</si>
  <si>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</si>
  <si>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</si>
  <si>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</si>
  <si>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</si>
  <si>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</si>
  <si>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</si>
  <si>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</si>
  <si>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</si>
  <si>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</si>
  <si>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</si>
  <si>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</si>
  <si>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</si>
  <si>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</si>
  <si>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</si>
  <si>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</si>
  <si>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</si>
  <si>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</si>
  <si>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</si>
  <si>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</si>
  <si>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</si>
  <si>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</si>
  <si>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</si>
  <si>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</si>
  <si>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</si>
  <si>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</si>
  <si>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</si>
  <si>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</si>
  <si>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</si>
  <si>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</si>
  <si>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</si>
  <si>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</si>
  <si>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</si>
  <si>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</si>
  <si>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</si>
  <si>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</si>
  <si>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</si>
  <si>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</si>
  <si>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</si>
  <si>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</si>
  <si>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</si>
  <si>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</si>
  <si>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</si>
  <si>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</si>
  <si>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</si>
  <si>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</si>
  <si>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</si>
  <si>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</si>
  <si>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</si>
  <si>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</si>
  <si>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</si>
  <si>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</si>
  <si>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</si>
  <si>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</si>
  <si>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</si>
  <si>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</si>
  <si>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</si>
  <si>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</si>
  <si>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</si>
  <si>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</si>
  <si>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</si>
  <si>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</si>
  <si>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</si>
  <si>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</si>
  <si>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</si>
  <si>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</si>
  <si>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</si>
  <si>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</si>
  <si>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</si>
  <si>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</si>
  <si>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</si>
  <si>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</si>
  <si>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</si>
  <si>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</si>
  <si>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</si>
  <si>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</si>
  <si>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</si>
  <si>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</si>
  <si>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</si>
  <si>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</si>
  <si>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</si>
  <si>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</si>
  <si>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</si>
  <si>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</si>
  <si>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</si>
  <si>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</si>
  <si>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</si>
  <si>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</si>
  <si>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</si>
  <si>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</si>
  <si>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</si>
  <si>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</si>
  <si>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</si>
  <si>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</si>
  <si>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</si>
  <si>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</si>
  <si>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</si>
  <si>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</si>
  <si>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</si>
  <si>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</si>
  <si>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</si>
  <si>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</si>
  <si>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</si>
  <si>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</si>
  <si>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</si>
  <si>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</si>
  <si>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</si>
  <si>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</si>
  <si>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</si>
  <si>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</si>
  <si>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</si>
  <si>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</si>
  <si>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</si>
  <si>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</si>
  <si>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</si>
  <si>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</si>
  <si>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</si>
  <si>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</si>
  <si>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</si>
  <si>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</si>
  <si>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</si>
  <si>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</si>
  <si>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</si>
  <si>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</si>
  <si>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</si>
  <si>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</si>
  <si>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</si>
  <si>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</si>
  <si>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</si>
  <si>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</si>
  <si>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</si>
  <si>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</si>
  <si>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</si>
  <si>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</si>
  <si>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</si>
  <si>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</si>
  <si>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</si>
  <si>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</si>
  <si>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</si>
  <si>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</si>
  <si>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</si>
  <si>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</si>
  <si>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</si>
  <si>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</si>
  <si>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</si>
  <si>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</si>
  <si>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</si>
  <si>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</si>
  <si>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</si>
  <si>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</si>
  <si>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</si>
  <si>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</si>
  <si>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</si>
  <si>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</si>
  <si>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</si>
  <si>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</si>
  <si>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</si>
  <si>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</si>
  <si>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</si>
  <si>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</si>
  <si>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</si>
  <si>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</si>
  <si>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</si>
  <si>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</si>
  <si>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</si>
  <si>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</si>
  <si>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</si>
  <si>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</si>
  <si>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</si>
  <si>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</si>
  <si>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</si>
  <si>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</si>
  <si>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</si>
  <si>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</si>
  <si>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</si>
  <si>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</si>
  <si>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</si>
  <si>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</si>
  <si>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</si>
  <si>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</si>
  <si>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</si>
  <si>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</si>
  <si>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</si>
  <si>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</si>
  <si>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</si>
  <si>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</si>
  <si>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</si>
  <si>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</si>
  <si>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</si>
  <si>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</si>
  <si>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</si>
  <si>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</si>
  <si>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</si>
  <si>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</si>
  <si>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</si>
  <si>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</si>
  <si>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</si>
  <si>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</si>
  <si>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</si>
  <si>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</si>
  <si>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</si>
  <si>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</si>
  <si>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</si>
  <si>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</si>
  <si>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</si>
  <si>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</si>
  <si>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</si>
  <si>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</si>
  <si>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</si>
  <si>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</si>
  <si>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</si>
  <si>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</si>
  <si>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</si>
  <si>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</si>
  <si>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</si>
  <si>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</si>
  <si>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</si>
  <si>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</si>
  <si>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</si>
  <si>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</si>
  <si>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</si>
  <si>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</si>
  <si>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</si>
  <si>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</si>
  <si>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</si>
  <si>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</si>
  <si>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</si>
  <si>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</si>
  <si>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</si>
  <si>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</si>
  <si>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</si>
  <si>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</si>
  <si>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</si>
  <si>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</si>
  <si>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</si>
  <si>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</si>
  <si>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</si>
  <si>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</si>
  <si>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</si>
  <si>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</si>
  <si>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</si>
  <si>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</si>
  <si>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</si>
  <si>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</si>
  <si>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</si>
  <si>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</si>
  <si>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</si>
  <si>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</si>
  <si>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</si>
  <si>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</si>
  <si>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</si>
  <si>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</si>
  <si>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</si>
  <si>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</si>
  <si>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</si>
  <si>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</si>
  <si>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</si>
  <si>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</si>
  <si>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</si>
  <si>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</si>
  <si>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</si>
  <si>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</si>
  <si>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</si>
  <si>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</si>
  <si>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</si>
  <si>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</si>
  <si>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</si>
  <si>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</si>
  <si>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</si>
  <si>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</si>
  <si>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</si>
  <si>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</si>
  <si>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</si>
  <si>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</si>
  <si>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</si>
  <si>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</si>
  <si>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</si>
  <si>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</si>
  <si>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</si>
  <si>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</si>
  <si>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</si>
  <si>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</si>
  <si>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</si>
  <si>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</si>
  <si>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</si>
  <si>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</si>
  <si>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</si>
  <si>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</si>
  <si>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</si>
  <si>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</si>
  <si>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</si>
  <si>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</si>
  <si>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</si>
  <si>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</si>
  <si>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</si>
  <si>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</si>
  <si>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</si>
  <si>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</si>
  <si>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</si>
  <si>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</si>
  <si>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</si>
  <si>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</si>
  <si>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</si>
  <si>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</si>
  <si>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</si>
  <si>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</si>
  <si>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</si>
  <si>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</si>
  <si>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</si>
  <si>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</si>
  <si>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</si>
  <si>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</si>
  <si>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</si>
  <si>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</si>
  <si>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</si>
  <si>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</si>
  <si>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</si>
  <si>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</si>
  <si>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</si>
  <si>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</si>
  <si>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</si>
  <si>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</si>
  <si>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</si>
  <si>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</si>
  <si>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</si>
  <si>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</si>
  <si>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</si>
  <si>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</si>
  <si>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</si>
  <si>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</si>
  <si>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</si>
  <si>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</si>
  <si>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</si>
  <si>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</si>
  <si>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</si>
  <si>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</si>
  <si>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</si>
  <si>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</si>
  <si>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</si>
  <si>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</si>
  <si>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</si>
  <si>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</si>
  <si>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</si>
  <si>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</si>
  <si>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</si>
  <si>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</si>
  <si>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</si>
  <si>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</si>
  <si>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</si>
  <si>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</si>
  <si>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</si>
  <si>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</si>
  <si>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</si>
  <si>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</si>
  <si>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</si>
  <si>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</si>
  <si>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</si>
  <si>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</si>
  <si>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</si>
  <si>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</si>
  <si>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</si>
  <si>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</si>
  <si>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</si>
  <si>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</si>
  <si>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</si>
  <si>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</si>
  <si>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</si>
  <si>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</si>
  <si>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</si>
  <si>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</si>
  <si>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</si>
  <si>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</si>
  <si>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</si>
  <si>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</si>
  <si>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</si>
  <si>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</si>
  <si>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</si>
  <si>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</si>
  <si>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</si>
  <si>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</si>
  <si>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</si>
  <si>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</si>
  <si>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</si>
  <si>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</si>
  <si>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</si>
  <si>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</si>
  <si>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</si>
  <si>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</si>
  <si>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</si>
  <si>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</si>
  <si>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</si>
  <si>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</si>
  <si>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</si>
  <si>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</si>
  <si>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</si>
  <si>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</si>
  <si>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</si>
  <si>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</si>
  <si>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</si>
  <si>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</si>
  <si>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</si>
  <si>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</si>
  <si>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</si>
  <si>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</si>
  <si>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</si>
  <si>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</si>
  <si>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</si>
  <si>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</si>
  <si>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</si>
  <si>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</si>
  <si>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</si>
  <si>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</si>
  <si>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</si>
  <si>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</si>
  <si>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</si>
  <si>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</si>
  <si>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</si>
  <si>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</si>
  <si>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</si>
  <si>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</si>
  <si>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</si>
  <si>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</si>
  <si>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</si>
  <si>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</si>
  <si>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</si>
  <si>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</si>
  <si>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</si>
  <si>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</si>
  <si>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</si>
  <si>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</si>
  <si>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</si>
  <si>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</si>
  <si>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</si>
  <si>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</si>
  <si>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</si>
  <si>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</si>
  <si>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</si>
  <si>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</si>
  <si>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</si>
  <si>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</si>
  <si>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</si>
  <si>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</si>
  <si>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</si>
  <si>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</si>
  <si>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</si>
  <si>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</si>
  <si>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</si>
  <si>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</si>
  <si>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</si>
  <si>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</si>
  <si>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</si>
  <si>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</si>
  <si>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</si>
  <si>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</si>
  <si>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</si>
  <si>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</si>
  <si>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</si>
  <si>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</si>
  <si>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</si>
  <si>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</si>
  <si>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</si>
  <si>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</si>
  <si>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</si>
  <si>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</si>
  <si>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</si>
  <si>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</si>
  <si>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</si>
  <si>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</si>
  <si>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</si>
  <si>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</si>
  <si>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</si>
  <si>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</si>
  <si>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</si>
  <si>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</si>
  <si>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</si>
  <si>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</si>
  <si>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</si>
  <si>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</si>
  <si>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</si>
  <si>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</si>
  <si>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</si>
  <si>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</si>
  <si>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</si>
  <si>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</si>
  <si>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</si>
  <si>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</si>
  <si>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</si>
  <si>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</si>
  <si>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</si>
  <si>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</si>
  <si>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</si>
  <si>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</si>
  <si>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</si>
  <si>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</si>
  <si>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</si>
  <si>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</si>
  <si>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</si>
  <si>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</si>
  <si>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</si>
  <si>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</si>
  <si>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</si>
  <si>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</si>
  <si>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</si>
  <si>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</si>
  <si>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</si>
  <si>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</si>
  <si>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</si>
  <si>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</si>
  <si>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</si>
  <si>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</si>
  <si>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</si>
  <si>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</si>
  <si>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</si>
  <si>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</si>
  <si>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</si>
  <si>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</si>
  <si>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</si>
  <si>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</si>
  <si>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</si>
  <si>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</si>
  <si>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</si>
  <si>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</si>
  <si>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</si>
  <si>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</si>
  <si>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</si>
  <si>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</si>
  <si>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</si>
  <si>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</si>
  <si>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</si>
  <si>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</si>
  <si>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</si>
  <si>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</si>
  <si>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</si>
  <si>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</si>
  <si>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</si>
  <si>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</si>
  <si>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</si>
  <si>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</si>
  <si>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</si>
  <si>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</si>
  <si>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</si>
  <si>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</si>
  <si>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</si>
  <si>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</si>
  <si>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</si>
  <si>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</si>
  <si>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</si>
  <si>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</si>
  <si>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</si>
  <si>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</si>
  <si>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</si>
  <si>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</si>
  <si>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</si>
  <si>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</si>
  <si>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</si>
  <si>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</si>
  <si>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</si>
  <si>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</si>
  <si>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</si>
  <si>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</si>
  <si>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</si>
  <si>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</si>
  <si>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</si>
  <si>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</si>
  <si>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</si>
  <si>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</si>
  <si>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</si>
  <si>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</si>
  <si>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</si>
  <si>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</si>
  <si>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</si>
  <si>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</si>
  <si>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</si>
  <si>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</si>
  <si>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</si>
  <si>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</si>
  <si>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</si>
  <si>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</si>
  <si>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</si>
  <si>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</si>
  <si>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</si>
  <si>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</si>
  <si>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</si>
  <si>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</si>
  <si>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</si>
  <si>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</si>
  <si>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</si>
  <si>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</si>
  <si>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</si>
  <si>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</si>
  <si>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</si>
  <si>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</si>
  <si>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</si>
  <si>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</si>
  <si>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</si>
  <si>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</si>
  <si>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</si>
  <si>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</si>
  <si>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</si>
  <si>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</si>
  <si>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</si>
  <si>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</si>
  <si>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</si>
  <si>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</si>
  <si>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</si>
  <si>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</si>
  <si>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</si>
  <si>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</si>
  <si>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</si>
  <si>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</si>
  <si>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</si>
  <si>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</si>
  <si>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</si>
  <si>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</si>
  <si>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</si>
  <si>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</si>
  <si>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</si>
  <si>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</si>
  <si>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</si>
  <si>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</si>
  <si>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</si>
  <si>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</si>
  <si>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</si>
  <si>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</si>
  <si>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</si>
  <si>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</si>
  <si>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</si>
  <si>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</si>
  <si>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</si>
  <si>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</si>
  <si>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</si>
  <si>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</si>
  <si>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</si>
  <si>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</si>
  <si>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</si>
  <si>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</si>
  <si>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</si>
  <si>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</si>
  <si>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</si>
  <si>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</si>
  <si>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</si>
  <si>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</si>
  <si>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</si>
  <si>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</si>
  <si>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</si>
  <si>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</si>
  <si>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</si>
  <si>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</si>
  <si>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</si>
  <si>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</si>
  <si>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</si>
  <si>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</si>
  <si>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</si>
  <si>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</si>
  <si>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</si>
  <si>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</si>
  <si>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</si>
  <si>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</si>
  <si>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</si>
  <si>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</si>
  <si>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</si>
  <si>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</si>
  <si>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</si>
  <si>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</si>
  <si>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</si>
  <si>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</si>
  <si>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</si>
  <si>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</si>
  <si>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</si>
  <si>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</si>
  <si>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</si>
  <si>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</si>
  <si>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</si>
  <si>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</si>
  <si>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</si>
  <si>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</si>
  <si>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</si>
  <si>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</si>
  <si>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</si>
  <si>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</si>
  <si>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</si>
  <si>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</si>
  <si>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</si>
  <si>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</si>
  <si>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</si>
  <si>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</si>
  <si>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</si>
  <si>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</si>
  <si>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</si>
  <si>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</si>
  <si>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</si>
  <si>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</si>
  <si>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</si>
  <si>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</si>
  <si>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</si>
  <si>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</si>
  <si>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</si>
  <si>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</si>
  <si>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</si>
  <si>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</si>
  <si>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</si>
  <si>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</si>
  <si>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</si>
  <si>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</si>
  <si>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</si>
  <si>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</si>
  <si>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</si>
  <si>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</si>
  <si>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</si>
  <si>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</si>
  <si>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</si>
  <si>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</si>
  <si>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</si>
  <si>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</si>
  <si>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</si>
  <si>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</si>
  <si>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</si>
  <si>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</si>
  <si>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</si>
  <si>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</si>
  <si>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</si>
  <si>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</si>
  <si>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</si>
  <si>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</si>
  <si>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</si>
  <si>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</si>
  <si>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</si>
  <si>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</si>
  <si>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</si>
  <si>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</si>
  <si>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</si>
  <si>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</si>
  <si>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</si>
  <si>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</si>
  <si>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</si>
  <si>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</si>
  <si>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</si>
  <si>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</si>
  <si>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</si>
  <si>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</si>
  <si>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</si>
  <si>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</si>
  <si>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</si>
  <si>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</si>
  <si>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</si>
  <si>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</si>
  <si>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</si>
  <si>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</si>
  <si>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</si>
  <si>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</si>
  <si>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</si>
  <si>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</si>
  <si>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</si>
  <si>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</si>
  <si>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</si>
  <si>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</si>
  <si>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</si>
  <si>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</si>
  <si>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</si>
  <si>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</si>
  <si>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</si>
  <si>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</si>
  <si>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</si>
  <si>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</si>
  <si>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</si>
  <si>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</si>
  <si>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</si>
  <si>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</si>
  <si>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</si>
  <si>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</si>
  <si>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</si>
  <si>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</si>
  <si>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</si>
  <si>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</si>
  <si>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</si>
  <si>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</si>
  <si>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</si>
  <si>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</si>
  <si>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</si>
  <si>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</si>
  <si>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</si>
  <si>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</si>
  <si>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</si>
  <si>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</si>
  <si>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</si>
  <si>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</si>
  <si>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</si>
  <si>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</si>
  <si>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</si>
  <si>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</si>
  <si>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</si>
  <si>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</si>
  <si>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</si>
  <si>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</si>
  <si>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</si>
  <si>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</si>
  <si>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</si>
  <si>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</si>
  <si>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</si>
  <si>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</si>
  <si>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</si>
  <si>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</si>
  <si>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</si>
  <si>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</si>
  <si>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</si>
  <si>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</si>
  <si>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</si>
  <si>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</si>
  <si>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</si>
  <si>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</si>
  <si>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</si>
  <si>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</si>
  <si>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</si>
  <si>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</si>
  <si>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</si>
  <si>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</si>
  <si>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</si>
  <si>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</si>
  <si>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</si>
  <si>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</si>
  <si>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</si>
  <si>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</si>
  <si>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</si>
  <si>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</si>
  <si>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</si>
  <si>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</si>
  <si>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</si>
  <si>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</si>
  <si>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</si>
  <si>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</si>
  <si>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</si>
  <si>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</si>
  <si>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</si>
  <si>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</si>
  <si>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</si>
  <si>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</si>
  <si>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</si>
  <si>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</si>
  <si>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</si>
  <si>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</si>
  <si>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</si>
  <si>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</si>
  <si>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</si>
  <si>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</si>
  <si>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</si>
  <si>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</si>
  <si>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</si>
  <si>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</si>
  <si>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</si>
  <si>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</si>
  <si>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</si>
  <si>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</si>
  <si>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</si>
  <si>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</si>
  <si>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</si>
  <si>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</si>
  <si>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</si>
  <si>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</si>
  <si>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</si>
  <si>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</si>
  <si>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</si>
  <si>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</si>
  <si>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</si>
  <si>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</si>
  <si>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</si>
  <si>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</si>
  <si>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</si>
  <si>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</si>
  <si>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</si>
  <si>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</si>
  <si>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</si>
  <si>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</si>
  <si>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</si>
  <si>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</si>
  <si>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</si>
  <si>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</si>
  <si>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</si>
  <si>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</si>
  <si>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</si>
  <si>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</si>
  <si>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</si>
  <si>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</si>
  <si>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</si>
  <si>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</si>
  <si>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</si>
  <si>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</si>
  <si>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</si>
  <si>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</si>
  <si>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</si>
  <si>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</si>
  <si>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</si>
  <si>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</si>
  <si>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</si>
  <si>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</si>
  <si>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</si>
  <si>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</si>
  <si>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</si>
  <si>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</si>
  <si>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</si>
  <si>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</si>
  <si>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</si>
  <si>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</si>
  <si>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</si>
  <si>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</si>
  <si>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</si>
  <si>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</si>
  <si>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</si>
  <si>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</si>
  <si>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</si>
  <si>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</si>
  <si>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</si>
  <si>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</si>
  <si>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</si>
  <si>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</si>
  <si>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</si>
  <si>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</si>
  <si>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</si>
  <si>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</si>
  <si>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</si>
  <si>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</si>
  <si>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</si>
  <si>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</si>
  <si>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</si>
  <si>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</si>
  <si>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</si>
  <si>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</si>
  <si>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</si>
  <si>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</si>
  <si>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</si>
  <si>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</si>
  <si>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</si>
  <si>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</si>
  <si>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</si>
  <si>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</si>
  <si>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</si>
  <si>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</si>
  <si>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</si>
  <si>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</si>
  <si>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</si>
  <si>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</si>
  <si>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</si>
  <si>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</si>
  <si>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</si>
  <si>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</si>
  <si>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</si>
  <si>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</si>
  <si>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</si>
  <si>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</si>
  <si>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</si>
  <si>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</si>
  <si>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</si>
  <si>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</si>
  <si>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</si>
  <si>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</si>
  <si>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</si>
  <si>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</si>
  <si>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</si>
  <si>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</si>
  <si>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</si>
  <si>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</si>
  <si>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</si>
  <si>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</si>
  <si>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</si>
  <si>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</si>
  <si>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</si>
  <si>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</si>
  <si>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</si>
  <si>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</si>
  <si>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</si>
  <si>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</si>
  <si>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</si>
  <si>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</si>
  <si>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</si>
  <si>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</si>
  <si>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</si>
  <si>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</si>
  <si>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</si>
  <si>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</si>
  <si>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</si>
  <si>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</si>
  <si>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</si>
  <si>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</si>
  <si>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</si>
  <si>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</si>
  <si>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</si>
  <si>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</si>
  <si>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</si>
  <si>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</si>
  <si>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</si>
  <si>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</si>
  <si>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</si>
  <si>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</si>
  <si>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</si>
  <si>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</si>
  <si>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</si>
  <si>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</si>
  <si>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</si>
  <si>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</si>
  <si>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</si>
  <si>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</si>
  <si>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</si>
  <si>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</si>
  <si>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</si>
  <si>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</si>
  <si>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</si>
  <si>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</si>
  <si>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</si>
  <si>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</si>
  <si>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</si>
  <si>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</si>
  <si>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</si>
  <si>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</si>
  <si>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</si>
  <si>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</si>
  <si>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</si>
  <si>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</si>
  <si>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</si>
  <si>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</si>
  <si>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</si>
  <si>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</si>
  <si>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</si>
  <si>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</si>
  <si>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</si>
  <si>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</si>
  <si>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</si>
  <si>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</si>
  <si>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</si>
  <si>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</si>
  <si>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</si>
  <si>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</si>
  <si>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</si>
  <si>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</si>
  <si>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</si>
  <si>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</si>
  <si>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</si>
  <si>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</si>
  <si>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</si>
  <si>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</si>
  <si>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</si>
  <si>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</si>
  <si>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</si>
  <si>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</si>
  <si>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</si>
  <si>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</si>
  <si>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</si>
  <si>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</si>
  <si>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</si>
  <si>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</si>
  <si>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</si>
  <si>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</si>
  <si>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</si>
  <si>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</si>
  <si>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</si>
  <si>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</si>
  <si>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</si>
  <si>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</si>
  <si>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</si>
  <si>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</si>
  <si>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</si>
  <si>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</si>
  <si>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</si>
  <si>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</si>
  <si>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</si>
  <si>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</si>
  <si>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</si>
  <si>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</si>
  <si>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</si>
  <si>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</si>
  <si>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</si>
  <si>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</si>
  <si>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</si>
  <si>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</si>
  <si>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</si>
  <si>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</si>
  <si>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</si>
  <si>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</si>
  <si>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</si>
  <si>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</si>
  <si>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</si>
  <si>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</si>
  <si>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</si>
  <si>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</si>
  <si>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</si>
  <si>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</si>
  <si>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</si>
  <si>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</si>
  <si>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</si>
  <si>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</si>
  <si>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</si>
  <si>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</si>
  <si>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</si>
  <si>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</si>
  <si>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</si>
  <si>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</si>
  <si>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</si>
  <si>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</si>
  <si>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</si>
  <si>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</si>
  <si>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</si>
  <si>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</si>
  <si>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</si>
  <si>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</si>
  <si>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</si>
  <si>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</si>
  <si>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</si>
  <si>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</si>
  <si>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</si>
  <si>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</si>
  <si>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</si>
  <si>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</si>
  <si>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</si>
  <si>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</si>
  <si>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</si>
  <si>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</si>
  <si>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</si>
  <si>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</si>
  <si>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</si>
  <si>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</si>
  <si>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</si>
  <si>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</si>
  <si>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</si>
  <si>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</si>
  <si>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</si>
  <si>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</si>
  <si>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</si>
  <si>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</si>
  <si>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</si>
  <si>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</si>
  <si>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</si>
  <si>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</si>
  <si>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</si>
  <si>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</si>
  <si>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</si>
  <si>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</si>
  <si>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</si>
  <si>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</si>
  <si>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</si>
  <si>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</si>
  <si>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</si>
  <si>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</si>
  <si>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</si>
  <si>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</si>
  <si>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</si>
  <si>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</si>
  <si>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</si>
  <si>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</si>
  <si>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</si>
  <si>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</si>
  <si>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</si>
  <si>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</si>
  <si>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</si>
  <si>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</si>
  <si>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</si>
  <si>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</si>
  <si>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</si>
  <si>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</si>
  <si>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</si>
  <si>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</si>
  <si>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</si>
  <si>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</si>
  <si>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</si>
  <si>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</si>
  <si>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</si>
  <si>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</si>
  <si>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</si>
  <si>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</si>
  <si>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</si>
  <si>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</si>
  <si>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</si>
  <si>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</si>
  <si>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</si>
  <si>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</si>
  <si>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</si>
  <si>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</si>
  <si>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</si>
  <si>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</si>
  <si>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</si>
  <si>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</si>
  <si>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</si>
  <si>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</si>
  <si>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</si>
  <si>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</si>
  <si>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</si>
  <si>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</si>
  <si>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</si>
  <si>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</si>
  <si>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</si>
  <si>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</si>
  <si>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</si>
  <si>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</si>
  <si>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</si>
  <si>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</si>
  <si>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</si>
  <si>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</si>
  <si>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</si>
  <si>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</si>
  <si>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</si>
  <si>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</si>
  <si>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</si>
  <si>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</si>
  <si>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</si>
  <si>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</si>
  <si>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</si>
  <si>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</si>
  <si>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</si>
  <si>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</si>
  <si>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</si>
  <si>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</si>
  <si>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</si>
  <si>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</si>
  <si>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</si>
  <si>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</si>
  <si>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</si>
  <si>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</si>
  <si>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</si>
  <si>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</si>
  <si>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</si>
  <si>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</si>
  <si>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</si>
  <si>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</si>
  <si>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</si>
  <si>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</si>
  <si>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</si>
  <si>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</si>
  <si>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</si>
  <si>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</si>
  <si>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</si>
  <si>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</si>
  <si>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</si>
  <si>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</si>
  <si>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</si>
  <si>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</si>
  <si>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</si>
  <si>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</si>
  <si>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</si>
  <si>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</si>
  <si>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</si>
  <si>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</si>
  <si>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</si>
  <si>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</si>
  <si>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</si>
  <si>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</si>
  <si>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</si>
  <si>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</si>
  <si>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</si>
  <si>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</si>
  <si>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</si>
  <si>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</si>
  <si>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</si>
  <si>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</si>
  <si>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</si>
  <si>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</si>
  <si>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</si>
  <si>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</si>
  <si>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</si>
  <si>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</si>
  <si>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</si>
  <si>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</si>
  <si>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</si>
  <si>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</si>
  <si>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</si>
  <si>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</si>
  <si>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</si>
  <si>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</si>
  <si>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</si>
  <si>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</si>
  <si>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</si>
  <si>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</si>
  <si>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</si>
  <si>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</si>
  <si>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</si>
  <si>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</si>
  <si>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</si>
  <si>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</si>
  <si>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</si>
  <si>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</si>
  <si>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</si>
  <si>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</si>
  <si>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</si>
  <si>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</si>
  <si>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</si>
  <si>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</si>
  <si>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</si>
  <si>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</si>
  <si>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</si>
  <si>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</si>
  <si>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</si>
  <si>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</si>
  <si>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</si>
  <si>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</si>
  <si>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</si>
  <si>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</si>
  <si>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</si>
  <si>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</si>
  <si>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</si>
  <si>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</si>
  <si>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</si>
  <si>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</si>
  <si>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</si>
  <si>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</si>
  <si>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</si>
  <si>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</si>
  <si>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</si>
  <si>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</si>
  <si>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</si>
  <si>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</si>
  <si>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</si>
  <si>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</si>
  <si>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</si>
  <si>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</si>
  <si>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</si>
  <si>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</si>
  <si>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</si>
  <si>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</si>
  <si>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</si>
  <si>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</si>
  <si>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</si>
  <si>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</si>
  <si>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</si>
  <si>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</si>
  <si>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</si>
  <si>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</si>
  <si>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</si>
  <si>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</si>
  <si>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</si>
  <si>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</si>
  <si>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</si>
  <si>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</si>
  <si>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</si>
  <si>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</si>
  <si>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</si>
  <si>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</si>
  <si>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</si>
  <si>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</si>
  <si>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</si>
  <si>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</si>
  <si>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</si>
  <si>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</si>
  <si>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</si>
  <si>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</si>
  <si>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</si>
  <si>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</si>
  <si>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</si>
  <si>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</si>
  <si>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</si>
  <si>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</si>
  <si>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</si>
  <si>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</si>
  <si>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</si>
  <si>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</si>
  <si>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</si>
  <si>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</si>
  <si>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</si>
  <si>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</si>
  <si>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</si>
  <si>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</si>
  <si>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</si>
  <si>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</si>
  <si>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</si>
  <si>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</si>
  <si>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</si>
  <si>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</si>
  <si>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</si>
  <si>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</si>
  <si>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</si>
  <si>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</si>
  <si>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</si>
  <si>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</si>
  <si>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</si>
  <si>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</si>
  <si>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</si>
  <si>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</si>
  <si>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</si>
  <si>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</si>
  <si>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</si>
  <si>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</si>
  <si>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</si>
  <si>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</si>
  <si>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</si>
  <si>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</si>
  <si>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</si>
  <si>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</si>
  <si>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</si>
  <si>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</si>
  <si>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</si>
  <si>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</si>
  <si>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</si>
  <si>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</si>
  <si>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</si>
  <si>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</si>
  <si>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</si>
  <si>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</si>
  <si>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</si>
  <si>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</si>
  <si>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</si>
  <si>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</si>
  <si>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</si>
  <si>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</si>
  <si>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</si>
  <si>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</si>
  <si>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</si>
  <si>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</si>
  <si>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</si>
  <si>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</si>
  <si>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</si>
  <si>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</si>
  <si>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</si>
  <si>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</si>
  <si>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</si>
  <si>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</si>
  <si>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</si>
  <si>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</si>
  <si>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</si>
  <si>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</si>
  <si>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</si>
  <si>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</si>
  <si>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</si>
  <si>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</si>
  <si>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</si>
  <si>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</si>
  <si>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</si>
  <si>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</si>
  <si>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</si>
  <si>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</si>
  <si>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</si>
  <si>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</si>
  <si>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</si>
  <si>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</si>
  <si>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</si>
  <si>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</si>
  <si>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</si>
  <si>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</si>
  <si>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</si>
  <si>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</si>
  <si>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</si>
  <si>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</si>
  <si>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</si>
  <si>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</si>
  <si>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</si>
  <si>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</si>
  <si>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</si>
  <si>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</si>
  <si>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</si>
  <si>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</si>
  <si>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</si>
  <si>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</si>
  <si>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</si>
  <si>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</si>
  <si>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</si>
  <si>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</si>
  <si>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</si>
  <si>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</si>
  <si>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</si>
  <si>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</si>
  <si>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</si>
  <si>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</si>
  <si>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</si>
  <si>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</si>
  <si>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</si>
  <si>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</si>
  <si>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</si>
  <si>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</si>
  <si>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</si>
  <si>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</si>
  <si>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</si>
  <si>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</si>
  <si>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</si>
  <si>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</si>
  <si>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</si>
  <si>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</si>
  <si>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</si>
  <si>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</si>
  <si>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</si>
  <si>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</si>
  <si>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</si>
  <si>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</si>
  <si>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</si>
  <si>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</si>
  <si>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</si>
  <si>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</si>
  <si>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</si>
  <si>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</si>
  <si>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</si>
  <si>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</si>
  <si>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</si>
  <si>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</si>
  <si>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</si>
  <si>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</si>
  <si>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</si>
  <si>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</si>
  <si>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</si>
  <si>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</si>
  <si>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</si>
  <si>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</si>
  <si>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</si>
  <si>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</si>
  <si>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</si>
  <si>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</si>
  <si>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</si>
  <si>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</si>
  <si>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</si>
  <si>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</si>
  <si>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</si>
  <si>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</si>
  <si>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</si>
  <si>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</si>
  <si>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</si>
  <si>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</si>
  <si>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</si>
  <si>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</si>
  <si>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</si>
  <si>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</si>
  <si>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</si>
  <si>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</si>
  <si>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</si>
  <si>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</si>
  <si>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</si>
  <si>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</si>
  <si>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</si>
  <si>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</si>
  <si>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</si>
  <si>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</si>
  <si>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</si>
  <si>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</si>
  <si>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</si>
  <si>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</si>
  <si>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</si>
  <si>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</si>
  <si>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</si>
  <si>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</si>
  <si>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</si>
  <si>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</si>
  <si>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</si>
  <si>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</si>
  <si>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</si>
  <si>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</si>
  <si>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</si>
  <si>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</si>
  <si>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</si>
  <si>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</si>
  <si>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</si>
  <si>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</si>
  <si>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</si>
  <si>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</si>
  <si>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</si>
  <si>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</si>
  <si>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</si>
  <si>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</si>
  <si>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</si>
  <si>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</si>
  <si>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</si>
  <si>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</si>
  <si>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</si>
  <si>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</si>
  <si>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</si>
  <si>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</si>
  <si>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</si>
  <si>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</si>
  <si>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</si>
  <si>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</si>
  <si>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</si>
  <si>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</si>
  <si>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</si>
  <si>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</si>
  <si>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</si>
  <si>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</si>
  <si>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</si>
  <si>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</si>
  <si>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</si>
  <si>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</si>
  <si>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</si>
  <si>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</si>
  <si>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</si>
  <si>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</si>
  <si>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</si>
  <si>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</si>
  <si>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</si>
  <si>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</si>
  <si>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</si>
  <si>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</si>
  <si>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</si>
  <si>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</si>
  <si>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</si>
  <si>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</si>
  <si>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</si>
  <si>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</si>
  <si>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</si>
  <si>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</si>
  <si>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</si>
  <si>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</si>
  <si>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</si>
  <si>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</si>
  <si>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</si>
  <si>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</si>
  <si>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</si>
  <si>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</si>
  <si>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</si>
  <si>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</si>
  <si>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</si>
  <si>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</si>
  <si>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</si>
  <si>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</si>
  <si>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</si>
  <si>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</si>
  <si>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</si>
  <si>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</si>
  <si>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</si>
  <si>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</si>
  <si>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</si>
  <si>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</si>
  <si>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</si>
  <si>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</si>
  <si>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</si>
  <si>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</si>
  <si>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</si>
  <si>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</si>
  <si>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</si>
  <si>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</si>
  <si>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</si>
  <si>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</si>
  <si>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</si>
  <si>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</si>
  <si>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</si>
  <si>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</si>
  <si>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</si>
  <si>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</si>
  <si>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</si>
  <si>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</si>
  <si>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</si>
  <si>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</si>
  <si>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</si>
  <si>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</si>
  <si>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</si>
  <si>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</si>
  <si>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</si>
  <si>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</si>
  <si>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</si>
  <si>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</si>
  <si>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</si>
  <si>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</si>
  <si>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</si>
  <si>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</si>
  <si>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</si>
  <si>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</si>
  <si>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</si>
  <si>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</si>
  <si>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</si>
  <si>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</si>
  <si>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</si>
  <si>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</si>
  <si>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</si>
  <si>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</si>
  <si>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</si>
  <si>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</si>
  <si>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</si>
  <si>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</si>
  <si>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</si>
  <si>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</si>
  <si>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</si>
  <si>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</si>
  <si>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</si>
  <si>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</si>
  <si>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</si>
  <si>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</si>
  <si>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</si>
  <si>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</si>
  <si>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</si>
  <si>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</si>
  <si>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</si>
  <si>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</si>
  <si>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</si>
  <si>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</si>
  <si>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</si>
  <si>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</si>
  <si>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</si>
  <si>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</si>
  <si>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</si>
  <si>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</si>
  <si>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</si>
  <si>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</si>
  <si>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</si>
  <si>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</si>
  <si>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</si>
  <si>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</si>
  <si>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</si>
  <si>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</si>
  <si>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</si>
  <si>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</si>
  <si>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</si>
  <si>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</si>
  <si>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</si>
  <si>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</si>
  <si>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</si>
  <si>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</si>
  <si>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</si>
  <si>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</si>
  <si>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</si>
  <si>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</si>
  <si>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</si>
  <si>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</si>
  <si>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</si>
  <si>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</si>
  <si>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</si>
  <si>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</si>
  <si>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</si>
  <si>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</si>
  <si>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</si>
  <si>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</si>
  <si>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</si>
  <si>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</si>
  <si>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</si>
  <si>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</si>
  <si>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</si>
  <si>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</si>
  <si>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</si>
  <si>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</si>
  <si>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</si>
  <si>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</si>
  <si>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</si>
  <si>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</si>
  <si>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</si>
  <si>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</si>
  <si>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</si>
  <si>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</si>
  <si>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</si>
  <si>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</si>
  <si>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</si>
  <si>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</si>
  <si>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</si>
  <si>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</si>
  <si>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</si>
  <si>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</si>
  <si>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</si>
  <si>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</si>
  <si>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</si>
  <si>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</si>
  <si>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</si>
  <si>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</si>
  <si>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</si>
  <si>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</si>
  <si>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</si>
  <si>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</si>
  <si>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</si>
  <si>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</si>
  <si>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</si>
  <si>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</si>
  <si>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</si>
  <si>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</si>
  <si>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</si>
  <si>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</si>
  <si>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</si>
  <si>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</si>
  <si>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</si>
  <si>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</si>
  <si>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</si>
  <si>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</si>
  <si>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</si>
  <si>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</si>
  <si>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</si>
  <si>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</si>
  <si>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</si>
  <si>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</si>
  <si>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</si>
  <si>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</si>
  <si>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</si>
  <si>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</si>
  <si>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</si>
  <si>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</si>
  <si>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</si>
  <si>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</si>
  <si>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</si>
  <si>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</si>
  <si>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</si>
  <si>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</si>
  <si>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</si>
  <si>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</si>
  <si>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</si>
  <si>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</si>
  <si>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</si>
  <si>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</si>
  <si>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</si>
  <si>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</si>
  <si>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</si>
  <si>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</si>
  <si>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</si>
  <si>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</si>
  <si>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</si>
  <si>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</si>
  <si>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</si>
  <si>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</si>
  <si>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</si>
  <si>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</si>
  <si>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</si>
  <si>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</si>
  <si>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</si>
  <si>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</si>
  <si>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</si>
  <si>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</si>
  <si>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</si>
  <si>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</si>
  <si>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</si>
  <si>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</si>
  <si>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</si>
  <si>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</si>
  <si>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</si>
  <si>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</si>
  <si>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</si>
  <si>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</si>
  <si>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</si>
  <si>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</si>
  <si>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</si>
  <si>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</si>
  <si>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</si>
  <si>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</si>
  <si>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</si>
  <si>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</si>
  <si>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</si>
  <si>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</si>
  <si>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</si>
  <si>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</si>
  <si>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</si>
  <si>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</si>
  <si>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</si>
  <si>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</si>
  <si>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</si>
  <si>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</si>
  <si>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</si>
  <si>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</si>
  <si>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</si>
  <si>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</si>
  <si>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</si>
  <si>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</si>
  <si>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</si>
  <si>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</si>
  <si>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</si>
  <si>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</si>
  <si>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</si>
  <si>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</si>
  <si>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</si>
  <si>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</si>
  <si>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</si>
  <si>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</si>
  <si>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</si>
  <si>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</si>
  <si>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</si>
  <si>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</si>
  <si>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</si>
  <si>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</si>
  <si>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</si>
  <si>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</si>
  <si>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</si>
  <si>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</si>
  <si>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</si>
  <si>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</si>
  <si>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</si>
  <si>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</si>
  <si>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</si>
  <si>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</si>
  <si>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</si>
  <si>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</si>
  <si>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</si>
  <si>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</si>
  <si>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</si>
  <si>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</si>
  <si>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</si>
  <si>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</si>
  <si>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</si>
  <si>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</si>
  <si>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</si>
  <si>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</si>
  <si>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</si>
  <si>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</si>
  <si>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</si>
  <si>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</si>
  <si>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</si>
  <si>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</si>
  <si>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</si>
  <si>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</si>
  <si>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</si>
  <si>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</si>
  <si>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</si>
  <si>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</si>
  <si>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</si>
  <si>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</si>
  <si>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</si>
  <si>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</si>
  <si>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</si>
  <si>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</si>
  <si>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</si>
  <si>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</si>
  <si>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</si>
  <si>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</si>
  <si>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</si>
  <si>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</si>
  <si>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</si>
  <si>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</si>
  <si>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</si>
  <si>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</si>
  <si>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</si>
  <si>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</si>
  <si>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</si>
  <si>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</si>
  <si>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</si>
  <si>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</si>
  <si>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</si>
  <si>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</si>
  <si>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</si>
  <si>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</si>
  <si>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</si>
  <si>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</si>
  <si>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</si>
  <si>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</si>
  <si>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</si>
  <si>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</si>
  <si>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</si>
  <si>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</si>
  <si>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</si>
  <si>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</si>
  <si>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</si>
  <si>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</si>
  <si>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</si>
  <si>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</si>
  <si>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</si>
  <si>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</si>
  <si>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</si>
  <si>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</si>
  <si>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</si>
  <si>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</si>
  <si>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</si>
  <si>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</si>
  <si>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</si>
  <si>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</si>
  <si>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</si>
  <si>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</si>
  <si>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</si>
  <si>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</si>
  <si>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</si>
  <si>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</si>
  <si>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</si>
  <si>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</si>
  <si>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</si>
  <si>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</si>
  <si>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</si>
  <si>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</si>
  <si>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</si>
  <si>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</si>
  <si>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</si>
  <si>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</si>
  <si>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</si>
  <si>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</si>
  <si>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</si>
  <si>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</si>
  <si>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</si>
  <si>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</si>
  <si>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</si>
  <si>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</si>
  <si>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</si>
  <si>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</si>
  <si>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</si>
  <si>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</si>
  <si>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</si>
  <si>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</si>
  <si>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</si>
  <si>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</si>
  <si>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</si>
  <si>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</si>
  <si>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</si>
  <si>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</si>
  <si>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</si>
  <si>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</si>
  <si>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</si>
  <si>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</si>
  <si>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</si>
  <si>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</si>
  <si>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</si>
  <si>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</si>
  <si>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</si>
  <si>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</si>
  <si>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</si>
  <si>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</si>
  <si>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</si>
  <si>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</si>
  <si>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</si>
  <si>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</si>
  <si>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</si>
  <si>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</si>
  <si>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</si>
  <si>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</si>
  <si>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</si>
  <si>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</si>
  <si>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</si>
  <si>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</si>
  <si>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</si>
  <si>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</si>
  <si>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</si>
  <si>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</si>
  <si>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</si>
  <si>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</si>
  <si>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</si>
  <si>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</si>
  <si>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</si>
  <si>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</si>
  <si>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</si>
  <si>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</si>
  <si>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</si>
  <si>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</si>
  <si>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</si>
  <si>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</si>
  <si>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</si>
  <si>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</si>
  <si>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</si>
  <si>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</si>
  <si>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</si>
  <si>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</si>
  <si>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</si>
  <si>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</si>
  <si>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</si>
  <si>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</si>
  <si>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</si>
  <si>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</si>
  <si>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</si>
  <si>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</si>
  <si>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</si>
  <si>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</si>
  <si>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</si>
  <si>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</si>
  <si>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</si>
  <si>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</si>
  <si>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</si>
  <si>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</si>
  <si>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</si>
  <si>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</si>
  <si>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</si>
  <si>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</si>
  <si>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</si>
  <si>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</si>
  <si>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</si>
  <si>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</si>
  <si>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</si>
  <si>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</si>
  <si>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</si>
  <si>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</si>
  <si>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</si>
  <si>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</si>
  <si>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</si>
  <si>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</si>
  <si>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</si>
  <si>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</si>
  <si>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</si>
  <si>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</si>
  <si>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</si>
  <si>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</si>
  <si>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</si>
  <si>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</si>
  <si>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</si>
  <si>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</si>
  <si>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</si>
  <si>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</si>
  <si>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</si>
  <si>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</si>
  <si>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</si>
  <si>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</si>
  <si>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</si>
  <si>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</si>
  <si>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</si>
  <si>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</si>
  <si>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</si>
  <si>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</si>
  <si>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</si>
  <si>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</si>
  <si>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</si>
  <si>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</si>
  <si>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</si>
  <si>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</si>
  <si>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</si>
  <si>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</si>
  <si>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</si>
  <si>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</si>
  <si>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</si>
  <si>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</si>
  <si>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</si>
  <si>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</si>
  <si>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</si>
  <si>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</si>
  <si>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</si>
  <si>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</si>
  <si>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</si>
  <si>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</si>
  <si>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</si>
  <si>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</si>
  <si>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</si>
  <si>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</si>
  <si>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</si>
  <si>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</si>
  <si>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</si>
  <si>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</si>
  <si>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</si>
  <si>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</si>
  <si>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</si>
  <si>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</si>
  <si>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</si>
  <si>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</si>
  <si>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</si>
  <si>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</si>
  <si>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</si>
  <si>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</si>
  <si>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</si>
  <si>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</si>
  <si>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</si>
  <si>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</si>
  <si>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</si>
  <si>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</si>
  <si>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</si>
  <si>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</si>
  <si>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</si>
  <si>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</si>
  <si>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</si>
  <si>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</si>
  <si>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</si>
  <si>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</si>
  <si>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</si>
  <si>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</si>
  <si>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</si>
  <si>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</si>
  <si>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</si>
  <si>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</si>
  <si>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</si>
  <si>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</si>
  <si>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</si>
  <si>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</si>
  <si>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</si>
  <si>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</si>
  <si>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</si>
  <si>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</si>
  <si>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</si>
  <si>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</si>
  <si>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</si>
  <si>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</si>
  <si>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</si>
  <si>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</si>
  <si>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</si>
  <si>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</si>
  <si>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</si>
  <si>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</si>
  <si>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</si>
  <si>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</si>
  <si>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</si>
  <si>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</si>
  <si>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</si>
  <si>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</si>
  <si>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</si>
  <si>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</si>
  <si>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</si>
  <si>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</si>
  <si>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</si>
  <si>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</si>
  <si>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</si>
  <si>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</si>
  <si>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</si>
  <si>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</si>
  <si>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</si>
  <si>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</si>
  <si>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</si>
  <si>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</si>
  <si>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</si>
  <si>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</si>
  <si>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</si>
  <si>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</si>
  <si>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</si>
  <si>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</si>
  <si>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</si>
  <si>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</si>
  <si>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</si>
  <si>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</si>
  <si>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</si>
  <si>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</si>
  <si>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</si>
  <si>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</si>
  <si>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</si>
  <si>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</si>
  <si>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</si>
  <si>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</si>
  <si>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</si>
  <si>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</si>
  <si>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</si>
  <si>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</si>
  <si>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</si>
  <si>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</si>
  <si>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</si>
  <si>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</si>
  <si>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</si>
  <si>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</si>
  <si>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</si>
  <si>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</si>
  <si>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</si>
  <si>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</si>
  <si>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</si>
  <si>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</si>
  <si>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</si>
  <si>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</si>
  <si>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</si>
  <si>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</si>
  <si>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</si>
  <si>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</si>
  <si>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</si>
  <si>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</si>
  <si>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</si>
  <si>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</si>
  <si>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</si>
  <si>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</si>
  <si>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</si>
  <si>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</si>
  <si>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</si>
  <si>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</si>
  <si>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</si>
  <si>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</si>
  <si>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</si>
  <si>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</si>
  <si>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</si>
  <si>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</si>
  <si>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</si>
  <si>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</si>
  <si>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</si>
  <si>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</si>
  <si>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</si>
  <si>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</si>
  <si>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</si>
  <si>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</si>
  <si>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</si>
  <si>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</si>
  <si>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</si>
  <si>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</si>
  <si>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</si>
  <si>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</si>
  <si>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</si>
  <si>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</si>
  <si>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</si>
  <si>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</si>
  <si>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</si>
  <si>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</si>
  <si>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</si>
  <si>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</si>
  <si>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</si>
  <si>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</si>
  <si>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</si>
  <si>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</si>
  <si>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</si>
  <si>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</si>
  <si>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</si>
  <si>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</si>
  <si>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</si>
  <si>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</si>
  <si>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</si>
  <si>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</si>
  <si>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</si>
  <si>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</si>
  <si>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</si>
  <si>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</si>
  <si>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</si>
  <si>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</si>
  <si>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</si>
  <si>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</si>
  <si>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</si>
  <si>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</si>
  <si>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</si>
  <si>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</si>
  <si>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</si>
  <si>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</si>
  <si>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</si>
  <si>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</si>
  <si>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</si>
  <si>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</si>
  <si>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</si>
  <si>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</si>
  <si>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</si>
  <si>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</si>
  <si>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</si>
  <si>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</si>
  <si>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</si>
  <si>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</si>
  <si>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</si>
  <si>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</si>
  <si>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</si>
  <si>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</si>
  <si>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</si>
  <si>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</si>
  <si>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</si>
  <si>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</si>
  <si>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</si>
  <si>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</si>
  <si>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</si>
  <si>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</si>
  <si>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</si>
  <si>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</si>
  <si>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</si>
  <si>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</si>
  <si>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</si>
  <si>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</si>
  <si>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</si>
  <si>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</si>
  <si>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</si>
  <si>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</si>
  <si>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</si>
  <si>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</si>
  <si>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</si>
  <si>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</si>
  <si>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</si>
  <si>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</si>
  <si>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</si>
  <si>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</si>
  <si>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</si>
  <si>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</si>
  <si>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</si>
  <si>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</si>
  <si>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</si>
  <si>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</si>
  <si>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</si>
  <si>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</si>
  <si>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</si>
  <si>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</si>
  <si>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</si>
  <si>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</si>
  <si>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</si>
  <si>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</si>
  <si>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</si>
  <si>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</si>
  <si>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</si>
  <si>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</si>
  <si>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</si>
  <si>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</si>
  <si>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</si>
  <si>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</si>
  <si>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</si>
  <si>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</si>
  <si>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</si>
  <si>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</si>
  <si>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</si>
  <si>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</si>
  <si>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</si>
  <si>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</si>
  <si>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</si>
  <si>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</si>
  <si>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</si>
  <si>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</si>
  <si>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</si>
  <si>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</si>
  <si>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</si>
  <si>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</si>
  <si>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</si>
  <si>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</si>
  <si>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</si>
  <si>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</si>
  <si>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</si>
  <si>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</si>
  <si>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</si>
  <si>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</si>
  <si>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</si>
  <si>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</si>
  <si>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</si>
  <si>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</si>
  <si>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</si>
  <si>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</si>
  <si>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</si>
  <si>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</si>
  <si>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</si>
  <si>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</si>
  <si>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</si>
  <si>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</si>
  <si>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</si>
  <si>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</si>
  <si>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</si>
  <si>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</si>
  <si>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</si>
  <si>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</si>
  <si>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</si>
  <si>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</si>
  <si>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</si>
  <si>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</si>
  <si>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</si>
  <si>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</si>
  <si>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</si>
  <si>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</si>
  <si>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</si>
  <si>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</si>
  <si>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</si>
  <si>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</si>
  <si>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</si>
  <si>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</si>
  <si>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</si>
  <si>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</si>
  <si>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</si>
  <si>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</si>
  <si>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</si>
  <si>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</si>
  <si>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</si>
  <si>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</si>
  <si>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</si>
  <si>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</si>
  <si>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</si>
  <si>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</si>
  <si>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</si>
  <si>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</si>
  <si>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</si>
  <si>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</si>
  <si>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</si>
  <si>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</si>
  <si>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</si>
  <si>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</si>
  <si>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</si>
  <si>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</si>
  <si>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</si>
  <si>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</si>
  <si>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</si>
  <si>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</si>
  <si>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</si>
  <si>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</si>
  <si>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</si>
  <si>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</si>
  <si>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</si>
  <si>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</si>
  <si>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</si>
  <si>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</si>
  <si>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</si>
  <si>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</si>
  <si>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</si>
  <si>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</si>
  <si>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</si>
  <si>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</si>
  <si>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</si>
  <si>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</si>
  <si>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</si>
  <si>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</si>
  <si>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</si>
  <si>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</si>
  <si>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</si>
  <si>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</si>
  <si>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</si>
  <si>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</si>
  <si>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</si>
  <si>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</si>
  <si>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</si>
  <si>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</si>
  <si>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</si>
  <si>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</si>
  <si>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</si>
  <si>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</si>
  <si>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</si>
  <si>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</si>
  <si>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</si>
  <si>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</si>
  <si>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</si>
  <si>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</si>
  <si>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</si>
  <si>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</si>
  <si>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</si>
  <si>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</si>
  <si>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</si>
  <si>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</si>
  <si>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</si>
  <si>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</si>
  <si>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</si>
  <si>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</si>
  <si>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</si>
  <si>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</si>
  <si>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</si>
  <si>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</si>
  <si>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</si>
  <si>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</si>
  <si>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</si>
  <si>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</si>
  <si>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</si>
  <si>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</si>
  <si>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</si>
  <si>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</si>
  <si>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</si>
  <si>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</si>
  <si>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</si>
  <si>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</si>
  <si>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</si>
  <si>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</si>
  <si>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</si>
  <si>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</si>
  <si>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</si>
  <si>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</si>
  <si>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</si>
  <si>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</si>
  <si>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</si>
  <si>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</si>
  <si>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</si>
  <si>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</si>
  <si>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</si>
  <si>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</si>
  <si>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</si>
  <si>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</si>
  <si>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</si>
  <si>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</si>
  <si>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</si>
  <si>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</si>
  <si>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</si>
  <si>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</si>
  <si>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</si>
  <si>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</si>
  <si>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</si>
  <si>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</si>
  <si>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</si>
  <si>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</si>
  <si>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</si>
  <si>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</si>
  <si>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</si>
  <si>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</si>
  <si>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</si>
  <si>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</si>
  <si>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</si>
  <si>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</si>
  <si>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</si>
  <si>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</si>
  <si>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</si>
  <si>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</si>
  <si>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</si>
  <si>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</si>
  <si>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</si>
  <si>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</si>
  <si>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</si>
  <si>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</si>
  <si>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</si>
  <si>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</si>
  <si>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</si>
  <si>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</si>
  <si>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</si>
  <si>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</si>
  <si>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</si>
  <si>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</si>
  <si>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</si>
  <si>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</si>
  <si>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</si>
  <si>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</si>
  <si>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</si>
  <si>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</si>
  <si>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</si>
  <si>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</si>
  <si>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</si>
  <si>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</si>
  <si>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</si>
  <si>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</si>
  <si>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</si>
  <si>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</si>
  <si>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</si>
  <si>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</si>
  <si>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</si>
  <si>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</si>
  <si>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</si>
  <si>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</si>
  <si>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</si>
  <si>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</si>
  <si>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</si>
  <si>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</si>
  <si>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</si>
  <si>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</si>
  <si>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</si>
  <si>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</si>
  <si>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</si>
  <si>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</si>
  <si>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</si>
  <si>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</si>
  <si>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</si>
  <si>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</si>
  <si>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</si>
  <si>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</si>
  <si>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</si>
  <si>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</si>
  <si>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</si>
  <si>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</si>
  <si>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</si>
  <si>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</si>
  <si>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</si>
  <si>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</si>
  <si>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</si>
  <si>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</si>
  <si>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</si>
  <si>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</si>
  <si>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</si>
  <si>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</si>
  <si>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</si>
  <si>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</si>
  <si>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</si>
  <si>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</si>
  <si>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</si>
  <si>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</si>
  <si>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</si>
  <si>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</si>
  <si>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</si>
  <si>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</si>
  <si>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</si>
  <si>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</si>
  <si>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</si>
  <si>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</si>
  <si>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</si>
  <si>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</si>
  <si>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</si>
  <si>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</si>
  <si>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</si>
  <si>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</si>
  <si>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</si>
  <si>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</si>
  <si>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</si>
  <si>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</si>
  <si>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</si>
  <si>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</si>
  <si>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</si>
  <si>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</si>
  <si>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</si>
  <si>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</si>
  <si>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</si>
  <si>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</si>
  <si>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</si>
  <si>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</si>
  <si>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</si>
  <si>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</si>
  <si>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</si>
  <si>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</si>
  <si>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</si>
  <si>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</si>
  <si>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</si>
  <si>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</si>
  <si>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</si>
  <si>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</si>
  <si>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</si>
  <si>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</si>
  <si>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</si>
  <si>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</si>
  <si>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</si>
  <si>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</si>
  <si>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</si>
  <si>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</si>
  <si>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</si>
  <si>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</si>
  <si>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</si>
  <si>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</si>
  <si>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</si>
  <si>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</si>
  <si>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</si>
  <si>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</si>
  <si>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</si>
  <si>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</si>
  <si>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</si>
  <si>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</si>
  <si>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</si>
  <si>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</si>
  <si>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</si>
  <si>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</si>
  <si>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</si>
  <si>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</si>
  <si>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</si>
  <si>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</si>
  <si>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</si>
  <si>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</si>
  <si>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</si>
  <si>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</si>
  <si>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</si>
  <si>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</si>
  <si>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</si>
  <si>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</si>
  <si>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</si>
  <si>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</si>
  <si>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</si>
  <si>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</si>
  <si>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</si>
  <si>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</si>
  <si>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</si>
  <si>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</si>
  <si>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</si>
  <si>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</si>
  <si>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</si>
  <si>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</si>
  <si>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</si>
  <si>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</si>
  <si>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</si>
  <si>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</si>
  <si>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</si>
  <si>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</si>
  <si>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</si>
  <si>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</si>
  <si>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</si>
  <si>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</si>
  <si>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</si>
  <si>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</si>
  <si>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</si>
  <si>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</si>
  <si>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</si>
  <si>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</si>
  <si>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</si>
  <si>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</si>
  <si>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</si>
  <si>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</si>
  <si>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</si>
  <si>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</si>
  <si>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</si>
  <si>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</si>
  <si>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</si>
  <si>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</si>
  <si>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</si>
  <si>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</si>
  <si>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</si>
  <si>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</si>
  <si>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</si>
  <si>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</si>
  <si>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</si>
  <si>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</si>
  <si>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</si>
  <si>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</si>
  <si>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</si>
  <si>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</si>
  <si>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</si>
  <si>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</si>
  <si>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</si>
  <si>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</si>
  <si>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</si>
  <si>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</si>
  <si>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</si>
  <si>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</si>
  <si>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</si>
  <si>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</si>
  <si>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</si>
  <si>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</si>
  <si>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</si>
  <si>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</si>
  <si>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</si>
  <si>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</si>
  <si>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</si>
  <si>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</si>
  <si>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</si>
  <si>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</si>
  <si>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</si>
  <si>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</si>
  <si>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</si>
  <si>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</si>
  <si>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</si>
  <si>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</si>
  <si>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</si>
  <si>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</si>
  <si>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</si>
  <si>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</si>
  <si>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</si>
  <si>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</si>
  <si>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</si>
  <si>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</si>
  <si>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</si>
  <si>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</si>
  <si>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</si>
  <si>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</si>
  <si>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</si>
  <si>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</si>
  <si>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</si>
  <si>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</si>
  <si>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</si>
  <si>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</si>
  <si>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</si>
  <si>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</si>
  <si>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</si>
  <si>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</si>
  <si>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</si>
  <si>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</si>
  <si>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</si>
  <si>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</si>
  <si>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</si>
  <si>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</si>
  <si>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</si>
  <si>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</si>
  <si>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</si>
  <si>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</si>
  <si>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</si>
  <si>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</si>
  <si>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</si>
  <si>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</si>
  <si>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</si>
  <si>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</si>
  <si>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</si>
  <si>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</si>
  <si>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</si>
  <si>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</si>
  <si>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</si>
  <si>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</si>
  <si>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</si>
  <si>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</si>
  <si>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</si>
  <si>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</si>
  <si>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</si>
  <si>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</si>
  <si>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</si>
  <si>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</si>
  <si>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</si>
  <si>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</si>
  <si>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</si>
  <si>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</si>
  <si>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</si>
  <si>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</si>
  <si>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</si>
  <si>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</si>
  <si>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</si>
  <si>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</si>
  <si>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</si>
  <si>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</si>
  <si>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</si>
  <si>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</si>
  <si>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</si>
  <si>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</si>
  <si>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</si>
  <si>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</si>
  <si>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</si>
  <si>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</si>
  <si>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</si>
  <si>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</si>
  <si>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</si>
  <si>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</si>
  <si>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</si>
  <si>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</si>
  <si>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</si>
  <si>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</si>
  <si>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</si>
  <si>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</si>
  <si>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</si>
  <si>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</si>
  <si>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</si>
  <si>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</si>
  <si>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</si>
  <si>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</si>
  <si>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</si>
  <si>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</si>
  <si>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</si>
  <si>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</si>
  <si>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</si>
  <si>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</si>
  <si>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</si>
  <si>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</si>
  <si>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</si>
  <si>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</si>
  <si>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</si>
  <si>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</si>
  <si>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</si>
  <si>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</si>
  <si>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</si>
  <si>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</si>
  <si>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</si>
  <si>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</si>
  <si>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</si>
  <si>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</si>
  <si>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</si>
  <si>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</si>
  <si>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</si>
  <si>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</si>
  <si>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</si>
  <si>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</si>
  <si>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</si>
  <si>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</si>
  <si>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</si>
  <si>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</si>
  <si>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</si>
  <si>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</si>
  <si>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</si>
  <si>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</si>
  <si>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</si>
  <si>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</si>
  <si>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</si>
  <si>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</si>
  <si>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</si>
  <si>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</si>
  <si>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</si>
  <si>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</si>
  <si>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</si>
  <si>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</si>
  <si>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</si>
  <si>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</si>
  <si>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</si>
  <si>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</si>
  <si>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</si>
  <si>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</si>
  <si>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</si>
  <si>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</si>
  <si>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</si>
  <si>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</si>
  <si>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</si>
  <si>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</si>
  <si>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</si>
  <si>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</si>
  <si>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</si>
  <si>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</si>
  <si>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</si>
  <si>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</si>
  <si>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</si>
  <si>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</si>
  <si>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</si>
  <si>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</si>
  <si>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</si>
  <si>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</si>
  <si>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</si>
  <si>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</si>
  <si>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</si>
  <si>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</si>
  <si>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</si>
  <si>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</si>
  <si>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</si>
  <si>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</si>
  <si>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</si>
  <si>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</si>
  <si>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</si>
  <si>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</si>
  <si>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</si>
  <si>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</si>
  <si>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</si>
  <si>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</si>
  <si>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</si>
  <si>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</si>
  <si>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</si>
  <si>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</si>
  <si>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</si>
  <si>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</si>
  <si>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</si>
  <si>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</si>
  <si>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</si>
  <si>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</si>
  <si>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</si>
  <si>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</si>
  <si>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</si>
  <si>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</si>
  <si>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</si>
  <si>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</si>
  <si>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</si>
  <si>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</si>
  <si>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</si>
  <si>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</si>
  <si>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</si>
  <si>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</si>
  <si>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</si>
  <si>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</si>
  <si>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</si>
  <si>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</si>
  <si>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</si>
  <si>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</si>
  <si>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</si>
  <si>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</si>
  <si>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</si>
  <si>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</si>
  <si>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</si>
  <si>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</si>
  <si>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</si>
  <si>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</si>
  <si>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</si>
  <si>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</si>
  <si>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</si>
  <si>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</si>
  <si>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</si>
  <si>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</si>
  <si>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</si>
  <si>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</si>
  <si>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</si>
  <si>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</si>
  <si>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</si>
  <si>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</si>
  <si>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</si>
  <si>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</si>
  <si>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</si>
  <si>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</si>
  <si>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</si>
  <si>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</si>
  <si>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</si>
  <si>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</si>
  <si>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</si>
  <si>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</si>
  <si>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</si>
  <si>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</si>
  <si>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</si>
  <si>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</si>
  <si>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</si>
  <si>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</si>
  <si>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</si>
  <si>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</si>
  <si>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</si>
  <si>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</si>
  <si>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</si>
  <si>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</si>
  <si>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</si>
  <si>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</si>
  <si>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</si>
  <si>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</si>
  <si>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</si>
  <si>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</si>
  <si>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</si>
  <si>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</si>
  <si>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</si>
  <si>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</si>
  <si>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</si>
  <si>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</si>
  <si>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</si>
  <si>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</si>
  <si>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</si>
  <si>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</si>
  <si>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</si>
  <si>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</si>
  <si>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</si>
  <si>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</si>
  <si>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</si>
  <si>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</si>
  <si>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</si>
  <si>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</si>
  <si>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</si>
  <si>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</si>
  <si>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</si>
  <si>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</si>
  <si>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</si>
  <si>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</si>
  <si>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</si>
  <si>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</si>
  <si>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</si>
  <si>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</si>
  <si>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</si>
  <si>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</si>
  <si>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</si>
  <si>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</si>
  <si>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</si>
  <si>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</si>
  <si>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</si>
  <si>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</si>
  <si>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</si>
  <si>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</si>
  <si>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</si>
  <si>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</si>
  <si>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</si>
  <si>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</si>
  <si>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</si>
  <si>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</si>
  <si>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</si>
  <si>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</si>
  <si>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</si>
  <si>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</si>
  <si>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</si>
  <si>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</si>
  <si>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</si>
  <si>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</si>
  <si>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</si>
  <si>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</si>
  <si>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</si>
  <si>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</si>
  <si>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</si>
  <si>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</si>
  <si>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</si>
  <si>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</si>
  <si>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</si>
  <si>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</si>
  <si>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</si>
  <si>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</si>
  <si>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</si>
  <si>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</si>
  <si>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</si>
  <si>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</si>
  <si>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</si>
  <si>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</si>
  <si>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</si>
  <si>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</si>
  <si>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</si>
  <si>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</si>
  <si>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</si>
  <si>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</si>
  <si>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</si>
  <si>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</si>
  <si>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</si>
  <si>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</si>
  <si>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</si>
  <si>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</si>
  <si>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</si>
  <si>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</si>
  <si>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</si>
  <si>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</si>
  <si>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</si>
  <si>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</si>
  <si>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</si>
  <si>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</si>
  <si>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</si>
  <si>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</si>
  <si>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</si>
  <si>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</si>
  <si>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</si>
  <si>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</si>
  <si>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</si>
  <si>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</si>
  <si>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</si>
  <si>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</si>
  <si>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</si>
  <si>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</si>
  <si>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</si>
  <si>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</si>
  <si>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</si>
  <si>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</si>
  <si>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</si>
  <si>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</si>
  <si>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</si>
  <si>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</si>
  <si>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</si>
  <si>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</si>
  <si>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</si>
  <si>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</si>
  <si>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</si>
  <si>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</si>
  <si>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</si>
  <si>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</si>
  <si>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</si>
  <si>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</si>
  <si>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</si>
  <si>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</si>
  <si>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</si>
  <si>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</si>
  <si>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</si>
  <si>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</si>
  <si>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</si>
  <si>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</si>
  <si>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</si>
  <si>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</si>
  <si>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</si>
  <si>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</si>
  <si>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</si>
  <si>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</si>
  <si>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</si>
  <si>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</si>
  <si>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</si>
  <si>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</si>
  <si>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</si>
  <si>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</si>
  <si>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</si>
  <si>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</si>
  <si>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</si>
  <si>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</si>
  <si>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</si>
  <si>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</si>
  <si>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</si>
  <si>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</si>
  <si>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</si>
  <si>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</si>
  <si>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</si>
  <si>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</si>
  <si>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</si>
  <si>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</si>
  <si>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</si>
  <si>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</si>
  <si>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</si>
  <si>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</si>
  <si>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</si>
  <si>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</si>
  <si>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</si>
  <si>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</si>
  <si>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</si>
  <si>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</si>
  <si>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</si>
  <si>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</si>
  <si>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</si>
  <si>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</si>
  <si>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</si>
  <si>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</si>
  <si>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</si>
  <si>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</si>
  <si>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</si>
  <si>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</si>
  <si>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</si>
  <si>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</si>
  <si>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</si>
  <si>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</si>
  <si>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</si>
  <si>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</si>
  <si>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</si>
  <si>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</si>
  <si>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</si>
  <si>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</si>
  <si>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</si>
  <si>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</si>
  <si>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</si>
  <si>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</si>
  <si>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</si>
  <si>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</si>
  <si>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</si>
  <si>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</si>
  <si>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</si>
  <si>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</si>
  <si>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</si>
  <si>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</si>
  <si>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</si>
  <si>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</si>
  <si>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</si>
  <si>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</si>
  <si>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</si>
  <si>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</si>
  <si>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</si>
  <si>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</si>
  <si>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</si>
  <si>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</si>
  <si>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</si>
  <si>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</si>
  <si>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</si>
  <si>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</si>
  <si>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</si>
  <si>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</si>
  <si>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</si>
  <si>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</si>
  <si>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</si>
  <si>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</si>
  <si>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</si>
  <si>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</si>
  <si>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</si>
  <si>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</si>
  <si>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</si>
  <si>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</si>
  <si>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</si>
  <si>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</si>
  <si>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</si>
  <si>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</si>
  <si>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</si>
  <si>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</si>
  <si>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</si>
  <si>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</si>
  <si>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</si>
  <si>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</si>
  <si>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</si>
  <si>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</si>
  <si>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</si>
  <si>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</si>
  <si>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</si>
  <si>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</si>
  <si>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</si>
  <si>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</si>
  <si>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</si>
  <si>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</si>
  <si>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</si>
  <si>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</si>
  <si>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</si>
  <si>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</si>
  <si>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</si>
  <si>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</si>
  <si>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</si>
  <si>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</si>
  <si>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</si>
  <si>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</si>
  <si>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</si>
  <si>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</si>
  <si>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</si>
  <si>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</si>
  <si>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</si>
  <si>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</si>
  <si>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</si>
  <si>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</si>
  <si>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</si>
  <si>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</si>
  <si>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</si>
  <si>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</si>
  <si>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</si>
  <si>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</si>
  <si>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</si>
  <si>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</si>
  <si>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</si>
  <si>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</si>
  <si>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</si>
  <si>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</si>
  <si>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</si>
  <si>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</si>
  <si>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</si>
  <si>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</si>
  <si>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</si>
  <si>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</si>
  <si>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</si>
  <si>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</si>
  <si>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</si>
  <si>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</si>
  <si>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</si>
  <si>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</si>
  <si>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</si>
  <si>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</si>
  <si>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</si>
  <si>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</si>
  <si>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</si>
  <si>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</si>
  <si>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</si>
  <si>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</si>
  <si>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</si>
  <si>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</si>
  <si>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</si>
  <si>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</si>
  <si>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</si>
  <si>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</si>
  <si>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</si>
  <si>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</si>
  <si>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</si>
  <si>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</si>
  <si>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</si>
  <si>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</si>
  <si>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</si>
  <si>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</si>
  <si>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</si>
  <si>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</si>
  <si>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</si>
  <si>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</si>
  <si>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</si>
  <si>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</si>
  <si>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</si>
  <si>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</si>
  <si>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</si>
  <si>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</si>
  <si>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</si>
  <si>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</si>
  <si>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</si>
  <si>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</si>
  <si>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</si>
  <si>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</si>
  <si>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</si>
  <si>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</si>
  <si>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</si>
  <si>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</si>
  <si>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</si>
  <si>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</si>
  <si>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</si>
  <si>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</si>
  <si>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</si>
  <si>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</si>
  <si>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</si>
  <si>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</si>
  <si>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</si>
  <si>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</si>
  <si>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</si>
  <si>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</si>
  <si>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</si>
  <si>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</si>
  <si>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</si>
  <si>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</si>
  <si>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</si>
  <si>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</si>
  <si>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</si>
  <si>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</si>
  <si>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</si>
  <si>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</si>
  <si>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</si>
  <si>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</si>
  <si>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</si>
  <si>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</si>
  <si>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</si>
  <si>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</si>
  <si>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</si>
  <si>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</si>
  <si>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</si>
  <si>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</si>
  <si>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</si>
  <si>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</si>
  <si>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</si>
  <si>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</si>
  <si>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</si>
  <si>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</si>
  <si>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</si>
  <si>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</si>
  <si>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</si>
  <si>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</si>
  <si>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</si>
  <si>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</si>
  <si>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</si>
  <si>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</si>
  <si>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</si>
  <si>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</si>
  <si>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</si>
  <si>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</si>
  <si>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</si>
  <si>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</si>
  <si>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</si>
  <si>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</si>
  <si>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</si>
  <si>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</si>
  <si>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</si>
  <si>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</si>
  <si>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</si>
  <si>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</si>
  <si>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</si>
  <si>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</si>
  <si>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</si>
  <si>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</si>
  <si>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</si>
  <si>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</si>
  <si>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</si>
  <si>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</si>
  <si>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</si>
  <si>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</si>
  <si>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</si>
  <si>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</si>
  <si>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</si>
  <si>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</si>
  <si>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</si>
  <si>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</si>
  <si>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</si>
  <si>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</si>
  <si>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</si>
  <si>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</si>
  <si>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</si>
  <si>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</si>
  <si>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</si>
  <si>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</si>
  <si>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</si>
  <si>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</si>
  <si>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</si>
  <si>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</si>
  <si>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</si>
  <si>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</si>
  <si>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</si>
  <si>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</si>
  <si>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</si>
  <si>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</si>
  <si>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</si>
  <si>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</si>
  <si>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</si>
  <si>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</si>
  <si>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</si>
  <si>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</si>
  <si>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</si>
  <si>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</si>
  <si>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</si>
  <si>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</si>
  <si>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</si>
  <si>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</si>
  <si>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</si>
  <si>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</si>
  <si>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</si>
  <si>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</si>
  <si>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</si>
  <si>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</si>
  <si>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</si>
  <si>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</si>
  <si>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</si>
  <si>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</si>
  <si>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</si>
  <si>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</si>
  <si>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</si>
  <si>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</si>
  <si>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</si>
  <si>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</si>
  <si>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</si>
  <si>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</si>
  <si>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</si>
  <si>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</si>
  <si>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</si>
  <si>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</si>
  <si>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</si>
  <si>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</si>
  <si>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</si>
  <si>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</si>
  <si>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</si>
  <si>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</si>
  <si>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</si>
  <si>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</si>
  <si>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</si>
  <si>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</si>
  <si>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</si>
  <si>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</si>
  <si>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</si>
  <si>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</si>
  <si>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</si>
  <si>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</si>
  <si>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</si>
  <si>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</si>
  <si>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</si>
  <si>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</si>
  <si>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</si>
  <si>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</si>
  <si>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</si>
  <si>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</si>
  <si>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</si>
  <si>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</si>
  <si>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</si>
  <si>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</si>
  <si>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</si>
  <si>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</si>
  <si>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</si>
  <si>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</si>
  <si>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</si>
  <si>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</si>
  <si>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</si>
  <si>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</si>
  <si>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</si>
  <si>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</si>
  <si>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</si>
  <si>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</si>
  <si>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</si>
  <si>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</si>
  <si>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</si>
  <si>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</si>
  <si>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</si>
  <si>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</si>
  <si>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</si>
  <si>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</si>
  <si>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</si>
  <si>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</si>
  <si>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</si>
  <si>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</si>
  <si>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</si>
  <si>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</si>
  <si>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</si>
  <si>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</si>
  <si>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</si>
  <si>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</si>
  <si>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</si>
  <si>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</si>
  <si>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</si>
  <si>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</si>
  <si>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</si>
  <si>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</si>
  <si>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</si>
  <si>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</si>
  <si>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</si>
  <si>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</si>
  <si>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</si>
  <si>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</si>
  <si>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</si>
  <si>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</si>
  <si>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</si>
  <si>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</si>
  <si>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</si>
  <si>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</si>
  <si>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</si>
  <si>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</si>
  <si>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</si>
  <si>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</si>
  <si>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</si>
  <si>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</si>
  <si>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</si>
  <si>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</si>
  <si>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</si>
  <si>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</si>
  <si>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</si>
  <si>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</si>
  <si>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</si>
  <si>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</si>
  <si>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</si>
  <si>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</si>
  <si>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</si>
  <si>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</si>
  <si>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</si>
  <si>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</si>
  <si>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</si>
  <si>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</si>
  <si>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</si>
  <si>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</si>
  <si>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</si>
  <si>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</si>
  <si>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</si>
  <si>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</si>
  <si>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</si>
  <si>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</si>
  <si>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</si>
  <si>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</si>
  <si>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</si>
  <si>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</si>
  <si>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</si>
  <si>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</si>
  <si>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</si>
  <si>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</si>
  <si>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</si>
  <si>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</si>
  <si>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</si>
  <si>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</si>
  <si>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</si>
  <si>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</si>
  <si>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</si>
  <si>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</si>
  <si>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</si>
  <si>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</si>
  <si>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</si>
  <si>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</si>
  <si>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</si>
  <si>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</si>
  <si>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</si>
  <si>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</si>
  <si>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</si>
  <si>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</si>
  <si>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</si>
  <si>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</si>
  <si>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</si>
  <si>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</si>
  <si>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</si>
  <si>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</si>
  <si>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</si>
  <si>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</si>
  <si>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</si>
  <si>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</si>
  <si>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</si>
  <si>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</si>
  <si>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</si>
  <si>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</si>
  <si>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</si>
  <si>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</si>
  <si>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</si>
  <si>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</si>
  <si>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</si>
  <si>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</si>
  <si>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</si>
  <si>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</si>
  <si>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</si>
  <si>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</si>
  <si>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</si>
  <si>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</si>
  <si>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</si>
  <si>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</si>
  <si>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</si>
  <si>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</si>
  <si>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</si>
  <si>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</si>
  <si>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</si>
  <si>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</si>
  <si>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</si>
  <si>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</si>
  <si>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</si>
  <si>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</si>
  <si>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</si>
  <si>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</si>
  <si>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</si>
  <si>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</si>
  <si>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</si>
  <si>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</si>
  <si>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</si>
  <si>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</si>
  <si>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</si>
  <si>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</si>
  <si>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</si>
  <si>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</si>
  <si>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</si>
  <si>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</si>
  <si>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</si>
  <si>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</si>
  <si>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</si>
  <si>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</si>
  <si>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</si>
  <si>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</si>
  <si>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</si>
  <si>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</si>
  <si>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</si>
  <si>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</si>
  <si>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</si>
  <si>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</si>
  <si>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</si>
  <si>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</si>
  <si>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</si>
  <si>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</si>
  <si>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</si>
  <si>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</si>
  <si>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</si>
  <si>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</si>
  <si>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</si>
  <si>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</si>
  <si>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</si>
  <si>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</si>
  <si>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</si>
  <si>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</si>
  <si>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</si>
  <si>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</si>
  <si>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</si>
  <si>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</si>
  <si>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</si>
  <si>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</si>
  <si>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</si>
  <si>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</si>
  <si>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</si>
  <si>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</si>
  <si>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</si>
  <si>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</si>
  <si>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</si>
  <si>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</si>
  <si>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</si>
  <si>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</si>
  <si>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</si>
  <si>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</si>
  <si>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</si>
  <si>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</si>
  <si>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</si>
  <si>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</si>
  <si>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</si>
  <si>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</si>
  <si>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</si>
  <si>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</si>
  <si>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</si>
  <si>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</si>
  <si>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</si>
  <si>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</si>
  <si>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</si>
  <si>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</si>
  <si>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</si>
  <si>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</si>
  <si>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</si>
  <si>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</si>
  <si>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</si>
  <si>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</si>
  <si>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</si>
  <si>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</si>
  <si>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</si>
  <si>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</si>
  <si>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</si>
  <si>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</si>
  <si>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</si>
  <si>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</si>
  <si>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</si>
  <si>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</si>
  <si>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</si>
  <si>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</si>
  <si>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</si>
  <si>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</si>
  <si>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</si>
  <si>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</si>
  <si>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</si>
  <si>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</si>
  <si>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</si>
  <si>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</si>
  <si>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</si>
  <si>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</si>
  <si>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</si>
  <si>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</si>
  <si>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</si>
  <si>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</si>
  <si>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</si>
  <si>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</si>
  <si>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</si>
  <si>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</si>
  <si>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</si>
  <si>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</si>
  <si>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</si>
  <si>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</si>
  <si>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</si>
  <si>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</si>
  <si>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</si>
  <si>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</si>
  <si>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</si>
  <si>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</si>
  <si>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</si>
  <si>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</si>
  <si>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</si>
  <si>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</si>
  <si>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</si>
  <si>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</si>
  <si>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</si>
  <si>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</si>
  <si>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</si>
  <si>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</si>
  <si>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</si>
  <si>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</si>
  <si>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</si>
  <si>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</si>
  <si>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</si>
  <si>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</si>
  <si>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</si>
  <si>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</si>
  <si>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</si>
  <si>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</si>
  <si>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</si>
  <si>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</si>
  <si>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</si>
  <si>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</si>
  <si>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</si>
  <si>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</si>
  <si>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</si>
  <si>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</si>
  <si>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</si>
  <si>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</si>
  <si>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</si>
  <si>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</si>
  <si>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</si>
  <si>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</si>
  <si>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</si>
  <si>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</si>
  <si>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</si>
  <si>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</si>
  <si>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</si>
  <si>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</si>
  <si>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</si>
  <si>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</si>
  <si>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</si>
  <si>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</si>
  <si>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</si>
  <si>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</si>
  <si>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</si>
  <si>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</si>
  <si>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</si>
  <si>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</si>
  <si>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</si>
  <si>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</si>
  <si>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</si>
  <si>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</si>
  <si>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</si>
  <si>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</si>
  <si>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</si>
  <si>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</si>
  <si>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</si>
  <si>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</si>
  <si>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</si>
  <si>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</si>
  <si>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</si>
  <si>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</si>
  <si>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</si>
  <si>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</si>
  <si>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</si>
  <si>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</si>
  <si>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</si>
  <si>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</si>
  <si>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</si>
  <si>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</si>
  <si>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</si>
  <si>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</si>
  <si>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</si>
  <si>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</si>
  <si>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</si>
  <si>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</si>
  <si>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</si>
  <si>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</si>
  <si>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</si>
  <si>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</si>
  <si>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</si>
  <si>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</si>
  <si>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</si>
  <si>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</si>
  <si>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</si>
  <si>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</si>
  <si>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</si>
  <si>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</si>
  <si>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</si>
  <si>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</si>
  <si>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</si>
  <si>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</si>
  <si>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</si>
  <si>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</si>
  <si>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</si>
  <si>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</si>
  <si>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</si>
  <si>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</si>
  <si>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</si>
  <si>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</si>
  <si>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</si>
  <si>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</si>
  <si>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</si>
  <si>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</si>
  <si>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</si>
  <si>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</si>
  <si>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</si>
  <si>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</si>
  <si>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</si>
  <si>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</si>
  <si>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</si>
  <si>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</si>
  <si>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</si>
  <si>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</si>
  <si>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</si>
  <si>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</si>
  <si>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</si>
  <si>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</si>
  <si>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</si>
  <si>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</si>
  <si>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</si>
  <si>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</si>
  <si>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</si>
  <si>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</si>
  <si>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</si>
  <si>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</si>
  <si>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</si>
  <si>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</si>
  <si>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</si>
  <si>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</si>
  <si>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</si>
  <si>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</si>
  <si>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</si>
  <si>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</si>
  <si>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</si>
  <si>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</si>
  <si>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</si>
  <si>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</si>
  <si>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</si>
  <si>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</si>
  <si>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</si>
  <si>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</si>
  <si>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</si>
  <si>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</si>
  <si>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</si>
  <si>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</si>
  <si>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</si>
  <si>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</si>
  <si>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</si>
  <si>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</si>
  <si>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</si>
  <si>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</si>
  <si>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</si>
  <si>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</si>
  <si>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</si>
  <si>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</si>
  <si>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</si>
  <si>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</si>
  <si>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</si>
  <si>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</si>
  <si>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</si>
  <si>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</si>
  <si>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</si>
  <si>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</si>
  <si>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</si>
  <si>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</si>
  <si>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</si>
  <si>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</si>
  <si>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</si>
  <si>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</si>
  <si>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</si>
  <si>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</si>
  <si>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</si>
  <si>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</si>
  <si>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</si>
  <si>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</si>
  <si>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</si>
  <si>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</si>
  <si>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</si>
  <si>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</si>
  <si>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</si>
  <si>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</si>
  <si>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</si>
  <si>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</si>
  <si>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</si>
  <si>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</si>
  <si>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</si>
  <si>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</si>
  <si>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</si>
  <si>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</si>
  <si>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</si>
  <si>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</si>
  <si>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</si>
  <si>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</si>
  <si>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</si>
  <si>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</si>
  <si>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</si>
  <si>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</si>
  <si>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</si>
  <si>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</si>
  <si>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</si>
  <si>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</si>
  <si>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</si>
  <si>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</si>
  <si>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</si>
  <si>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</si>
  <si>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</si>
  <si>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</si>
  <si>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</si>
  <si>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</si>
  <si>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</si>
  <si>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</si>
  <si>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</si>
  <si>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</si>
  <si>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</si>
  <si>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</si>
  <si>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</si>
  <si>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</si>
  <si>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</si>
  <si>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</si>
  <si>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</si>
  <si>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</si>
  <si>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</si>
  <si>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</si>
  <si>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</si>
  <si>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</si>
  <si>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</si>
  <si>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</si>
  <si>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</si>
  <si>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</si>
  <si>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</si>
  <si>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</si>
  <si>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</si>
  <si>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</si>
  <si>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</si>
  <si>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</si>
  <si>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</si>
  <si>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</si>
  <si>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</si>
  <si>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</si>
  <si>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</si>
  <si>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</si>
  <si>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</si>
  <si>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</si>
  <si>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</si>
  <si>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</si>
  <si>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</si>
  <si>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</si>
  <si>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</si>
  <si>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</si>
  <si>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</si>
  <si>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</si>
  <si>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</si>
  <si>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</si>
  <si>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</si>
  <si>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</si>
  <si>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</si>
  <si>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</si>
  <si>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</si>
  <si>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</si>
  <si>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</si>
  <si>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</si>
  <si>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</si>
  <si>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</si>
  <si>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</si>
  <si>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</si>
  <si>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</si>
  <si>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</si>
  <si>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</si>
  <si>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</si>
  <si>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</si>
  <si>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</si>
  <si>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</si>
  <si>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</si>
  <si>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</si>
  <si>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</si>
  <si>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</si>
  <si>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</si>
  <si>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</si>
  <si>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</si>
  <si>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</si>
  <si>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</si>
  <si>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</si>
  <si>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</si>
  <si>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</si>
  <si>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</si>
  <si>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</si>
  <si>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</si>
  <si>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</si>
  <si>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</si>
  <si>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</si>
  <si>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</si>
  <si>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</si>
  <si>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</si>
  <si>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</si>
  <si>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</si>
  <si>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</si>
  <si>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</si>
  <si>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</si>
  <si>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</si>
  <si>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</si>
  <si>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</si>
  <si>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</si>
  <si>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</si>
  <si>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</si>
  <si>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</si>
  <si>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</si>
  <si>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</si>
  <si>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</si>
  <si>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</si>
  <si>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</si>
  <si>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</si>
  <si>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</si>
  <si>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</si>
  <si>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</si>
  <si>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</si>
  <si>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</si>
  <si>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</si>
  <si>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</si>
  <si>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</si>
  <si>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</si>
  <si>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</si>
  <si>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</si>
  <si>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</si>
  <si>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</si>
  <si>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</si>
  <si>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</si>
  <si>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</si>
  <si>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</si>
  <si>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</si>
  <si>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</si>
  <si>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</si>
  <si>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</si>
  <si>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</si>
  <si>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</si>
  <si>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</si>
  <si>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</si>
  <si>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</si>
  <si>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</si>
  <si>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</si>
  <si>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</si>
  <si>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</si>
  <si>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</si>
  <si>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</si>
  <si>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</si>
  <si>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</si>
  <si>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</si>
  <si>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</si>
  <si>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</si>
  <si>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</si>
  <si>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</si>
  <si>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</si>
  <si>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</si>
  <si>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</si>
  <si>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</si>
  <si>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</si>
  <si>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</si>
  <si>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</si>
  <si>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</si>
  <si>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</si>
  <si>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</si>
  <si>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</si>
  <si>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</si>
  <si>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</si>
  <si>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</si>
  <si>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</si>
  <si>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</si>
  <si>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</si>
  <si>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</si>
  <si>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</si>
  <si>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</si>
  <si>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</si>
  <si>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</si>
  <si>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</si>
  <si>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</si>
  <si>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</si>
  <si>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</si>
  <si>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</si>
  <si>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</si>
  <si>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</si>
  <si>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</si>
  <si>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</si>
  <si>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</si>
  <si>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</si>
  <si>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</si>
  <si>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</si>
  <si>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</si>
  <si>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</si>
  <si>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</si>
  <si>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</si>
  <si>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</si>
  <si>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</si>
  <si>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</si>
  <si>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</si>
  <si>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</si>
  <si>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</si>
  <si>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</si>
  <si>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</si>
  <si>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</si>
  <si>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</si>
  <si>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</si>
  <si>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</si>
  <si>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</si>
  <si>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</si>
  <si>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</si>
  <si>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</si>
  <si>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</si>
  <si>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</si>
  <si>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</si>
  <si>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</si>
  <si>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</si>
  <si>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</si>
  <si>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</si>
  <si>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</si>
  <si>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</si>
  <si>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</si>
  <si>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</si>
  <si>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</si>
  <si>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</si>
  <si>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</si>
  <si>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</si>
  <si>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</si>
  <si>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</si>
  <si>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</si>
  <si>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</si>
  <si>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</si>
  <si>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</si>
  <si>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</si>
  <si>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</si>
  <si>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</si>
  <si>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</si>
  <si>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</si>
  <si>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</si>
  <si>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</si>
  <si>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</si>
  <si>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</si>
  <si>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</si>
  <si>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</si>
  <si>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</si>
  <si>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</si>
  <si>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</si>
  <si>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</si>
  <si>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</si>
  <si>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</si>
  <si>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</si>
  <si>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</si>
  <si>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</si>
  <si>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</si>
  <si>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</si>
  <si>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</si>
  <si>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</si>
  <si>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</si>
  <si>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</si>
  <si>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</si>
  <si>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</si>
  <si>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</si>
  <si>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</si>
  <si>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</si>
  <si>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</si>
  <si>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</si>
  <si>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</si>
  <si>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</si>
  <si>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</si>
  <si>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</si>
  <si>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</si>
  <si>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</si>
  <si>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</si>
  <si>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</si>
  <si>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</si>
  <si>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</si>
  <si>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</si>
  <si>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</si>
  <si>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</si>
  <si>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</si>
  <si>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</si>
  <si>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</si>
  <si>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</si>
  <si>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</si>
  <si>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</si>
  <si>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</si>
  <si>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</si>
  <si>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</si>
  <si>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</si>
  <si>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</si>
  <si>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</si>
  <si>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</si>
  <si>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</si>
  <si>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</si>
  <si>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</si>
  <si>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</si>
  <si>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</si>
  <si>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</si>
  <si>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</si>
  <si>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</si>
  <si>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</si>
  <si>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</si>
  <si>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</si>
  <si>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</si>
  <si>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</si>
  <si>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</si>
  <si>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</si>
  <si>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</si>
  <si>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</si>
  <si>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</si>
  <si>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</si>
  <si>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</si>
  <si>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</si>
  <si>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</si>
  <si>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</si>
  <si>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</si>
  <si>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</si>
  <si>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</si>
  <si>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</si>
  <si>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</si>
  <si>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</si>
  <si>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</si>
  <si>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</si>
  <si>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</si>
  <si>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</si>
  <si>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</si>
  <si>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</si>
  <si>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</si>
  <si>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</si>
  <si>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</si>
  <si>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</si>
  <si>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</si>
  <si>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</si>
  <si>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</si>
  <si>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</si>
  <si>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</si>
  <si>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</si>
  <si>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</si>
  <si>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</si>
  <si>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</si>
  <si>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</si>
  <si>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</si>
  <si>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</si>
  <si>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</si>
  <si>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</si>
  <si>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</si>
  <si>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</si>
  <si>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</si>
  <si>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</si>
  <si>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</si>
  <si>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</si>
  <si>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</si>
  <si>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</si>
  <si>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</si>
  <si>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</si>
  <si>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</si>
  <si>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</si>
  <si>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</si>
  <si>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</si>
  <si>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</si>
  <si>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</si>
  <si>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</si>
  <si>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</si>
  <si>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</si>
  <si>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</si>
  <si>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</si>
  <si>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</si>
  <si>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</si>
  <si>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</si>
  <si>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</si>
  <si>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</si>
  <si>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</si>
  <si>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</si>
  <si>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</si>
  <si>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</si>
  <si>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</si>
  <si>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</si>
  <si>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</si>
  <si>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</si>
  <si>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</si>
  <si>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</si>
  <si>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</si>
  <si>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</si>
  <si>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</si>
  <si>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</si>
  <si>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</si>
  <si>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</si>
  <si>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</si>
  <si>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</si>
  <si>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</si>
  <si>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</si>
  <si>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</si>
  <si>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</si>
  <si>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</si>
  <si>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</si>
  <si>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</si>
  <si>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</si>
  <si>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</si>
  <si>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</si>
  <si>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</si>
  <si>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</si>
  <si>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</si>
  <si>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</si>
  <si>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</si>
  <si>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</si>
  <si>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</si>
  <si>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</si>
  <si>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</si>
  <si>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</si>
  <si>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</si>
  <si>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</si>
  <si>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</si>
  <si>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</si>
  <si>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</si>
  <si>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</si>
  <si>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</si>
  <si>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</si>
  <si>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</si>
  <si>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</si>
  <si>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</si>
  <si>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</si>
  <si>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</si>
  <si>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</si>
  <si>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</si>
  <si>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</si>
  <si>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</si>
  <si>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</si>
  <si>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</si>
  <si>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</si>
  <si>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</si>
  <si>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</si>
  <si>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</si>
  <si>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</si>
  <si>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</si>
  <si>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</si>
  <si>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</si>
  <si>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</si>
  <si>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</si>
  <si>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</si>
  <si>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</si>
  <si>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</si>
  <si>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</si>
  <si>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</si>
  <si>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</si>
  <si>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</si>
  <si>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</si>
  <si>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</si>
  <si>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</si>
  <si>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</si>
  <si>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</si>
  <si>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</si>
  <si>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</si>
  <si>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</si>
  <si>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</si>
  <si>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</si>
  <si>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</si>
  <si>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</si>
  <si>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</si>
  <si>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</si>
  <si>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</si>
  <si>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</si>
  <si>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</si>
  <si>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</si>
  <si>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</si>
  <si>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</si>
  <si>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</si>
  <si>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</si>
  <si>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</si>
  <si>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</si>
  <si>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</si>
  <si>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</si>
  <si>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</si>
  <si>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</si>
  <si>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</si>
  <si>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</si>
  <si>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</si>
  <si>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</si>
  <si>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</si>
  <si>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</si>
  <si>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</si>
  <si>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</si>
  <si>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</si>
  <si>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</si>
  <si>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</si>
  <si>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</si>
  <si>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</si>
  <si>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</si>
  <si>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</si>
  <si>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</si>
  <si>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</si>
  <si>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</si>
  <si>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</si>
  <si>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</si>
  <si>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</si>
  <si>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</si>
  <si>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</si>
  <si>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</si>
  <si>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</si>
  <si>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</si>
  <si>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</si>
  <si>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</si>
  <si>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</si>
  <si>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</si>
  <si>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</si>
  <si>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</si>
  <si>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</si>
  <si>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</si>
  <si>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</si>
  <si>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</si>
  <si>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</si>
  <si>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</si>
  <si>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</si>
  <si>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</si>
  <si>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</si>
  <si>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</si>
  <si>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</si>
  <si>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</si>
  <si>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</si>
  <si>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</si>
  <si>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</si>
  <si>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</si>
  <si>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</si>
  <si>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</si>
  <si>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</si>
  <si>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</si>
  <si>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</si>
  <si>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</si>
  <si>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</si>
  <si>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</si>
  <si>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</si>
  <si>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</si>
  <si>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</si>
  <si>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</si>
  <si>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</si>
  <si>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</si>
  <si>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</si>
  <si>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</si>
  <si>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</si>
  <si>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</si>
  <si>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</si>
  <si>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</si>
  <si>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</si>
  <si>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</si>
  <si>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</si>
  <si>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</si>
  <si>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</si>
  <si>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</si>
  <si>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</si>
  <si>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</si>
  <si>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</si>
  <si>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</si>
  <si>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</si>
  <si>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</si>
  <si>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</si>
  <si>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</si>
  <si>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</si>
  <si>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</si>
  <si>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</si>
  <si>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</si>
  <si>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</si>
  <si>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</si>
  <si>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</si>
  <si>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</si>
  <si>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</si>
  <si>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</si>
  <si>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</si>
  <si>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</si>
  <si>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</si>
  <si>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</si>
  <si>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</si>
  <si>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</si>
  <si>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</si>
  <si>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</si>
  <si>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</si>
  <si>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</si>
  <si>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</si>
  <si>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</si>
  <si>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</si>
  <si>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</si>
  <si>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</si>
  <si>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</si>
  <si>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</si>
  <si>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</si>
  <si>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</si>
  <si>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</si>
  <si>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</si>
  <si>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</si>
  <si>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</si>
  <si>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</si>
  <si>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</si>
  <si>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</si>
  <si>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</si>
  <si>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</si>
  <si>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</si>
  <si>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</si>
  <si>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</si>
  <si>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</si>
  <si>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</si>
  <si>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</si>
  <si>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</si>
  <si>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</si>
  <si>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</si>
  <si>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</si>
  <si>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</si>
  <si>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</si>
  <si>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</si>
  <si>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</si>
  <si>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</si>
  <si>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</si>
  <si>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</si>
  <si>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</si>
  <si>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</si>
  <si>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</si>
  <si>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</si>
  <si>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</si>
  <si>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</si>
  <si>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</si>
  <si>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</si>
  <si>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</si>
  <si>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</si>
  <si>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</si>
  <si>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</si>
  <si>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</si>
  <si>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</si>
  <si>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</si>
  <si>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</si>
  <si>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</si>
  <si>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</si>
  <si>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</si>
  <si>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</si>
  <si>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</si>
  <si>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</si>
  <si>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</si>
  <si>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</si>
  <si>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</si>
  <si>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</si>
  <si>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</si>
  <si>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</si>
  <si>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</si>
  <si>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</si>
  <si>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</si>
  <si>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</si>
  <si>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</si>
  <si>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</si>
  <si>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</si>
  <si>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</si>
  <si>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</si>
  <si>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</si>
  <si>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</si>
  <si>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</si>
  <si>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</si>
  <si>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</si>
  <si>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</si>
  <si>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</si>
  <si>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</si>
  <si>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</si>
  <si>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</si>
  <si>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</si>
  <si>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</si>
  <si>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</si>
  <si>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</si>
  <si>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</si>
  <si>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</si>
  <si>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</si>
  <si>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</si>
  <si>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</si>
  <si>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</si>
  <si>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</si>
  <si>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</si>
  <si>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</si>
  <si>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</si>
  <si>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</si>
  <si>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</si>
  <si>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</si>
  <si>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</si>
  <si>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</si>
  <si>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</si>
  <si>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</si>
  <si>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</si>
  <si>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</si>
  <si>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</si>
  <si>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</si>
  <si>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</si>
  <si>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</si>
  <si>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</si>
  <si>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</si>
  <si>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</si>
  <si>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</si>
  <si>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</si>
  <si>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</si>
  <si>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</si>
  <si>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</si>
  <si>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</si>
  <si>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</si>
  <si>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</si>
  <si>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</si>
  <si>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</si>
  <si>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</si>
  <si>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</si>
  <si>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</si>
  <si>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</si>
  <si>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</si>
  <si>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</si>
  <si>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</si>
  <si>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</si>
  <si>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</si>
  <si>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</si>
  <si>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</si>
  <si>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</si>
  <si>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</si>
  <si>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</si>
  <si>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</si>
  <si>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</si>
  <si>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</si>
  <si>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</si>
  <si>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</si>
  <si>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</si>
  <si>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</si>
  <si>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</si>
  <si>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</si>
  <si>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</si>
  <si>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</si>
  <si>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</si>
  <si>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</si>
  <si>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</si>
  <si>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</si>
  <si>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</si>
  <si>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</si>
  <si>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</si>
  <si>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</si>
  <si>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</si>
  <si>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</si>
  <si>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</si>
  <si>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</si>
  <si>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</si>
  <si>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</si>
  <si>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</si>
  <si>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</si>
  <si>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</si>
  <si>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</si>
  <si>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</si>
  <si>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</si>
  <si>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</si>
  <si>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</si>
  <si>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</si>
  <si>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</si>
  <si>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</si>
  <si>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</si>
  <si>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</si>
  <si>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</si>
  <si>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</si>
  <si>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</si>
  <si>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</si>
  <si>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</si>
  <si>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</si>
  <si>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</si>
  <si>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</si>
  <si>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</si>
  <si>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</si>
  <si>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</si>
  <si>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</si>
  <si>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</si>
  <si>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</si>
  <si>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</si>
  <si>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</si>
  <si>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</si>
  <si>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</si>
  <si>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</si>
  <si>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</si>
  <si>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</si>
  <si>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</si>
  <si>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</si>
  <si>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</si>
  <si>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</si>
  <si>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</si>
  <si>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</si>
  <si>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</si>
  <si>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</si>
  <si>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</si>
  <si>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</si>
  <si>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</si>
  <si>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</si>
  <si>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</si>
  <si>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</si>
  <si>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</si>
  <si>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</si>
  <si>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</si>
  <si>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</si>
  <si>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</si>
  <si>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</si>
  <si>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</si>
  <si>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</si>
  <si>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</si>
  <si>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</si>
  <si>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</si>
  <si>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</si>
  <si>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</si>
  <si>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</si>
  <si>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</si>
  <si>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</si>
  <si>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</si>
  <si>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</si>
  <si>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</si>
  <si>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</si>
  <si>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</si>
  <si>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</si>
  <si>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</si>
  <si>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</si>
  <si>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</si>
  <si>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</si>
  <si>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</si>
  <si>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</si>
  <si>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</si>
  <si>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</si>
  <si>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</si>
  <si>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</si>
  <si>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</si>
  <si>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</si>
  <si>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</si>
  <si>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</si>
  <si>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</si>
  <si>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</si>
  <si>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</si>
  <si>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</si>
  <si>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</si>
  <si>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</si>
  <si>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</si>
  <si>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</si>
  <si>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</si>
  <si>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</si>
  <si>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</si>
  <si>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</si>
  <si>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</si>
  <si>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</si>
  <si>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</si>
  <si>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</si>
  <si>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</si>
  <si>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</si>
  <si>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</si>
  <si>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</si>
  <si>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</si>
  <si>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</si>
  <si>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</si>
  <si>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</si>
  <si>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</si>
  <si>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</si>
  <si>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</si>
  <si>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</si>
  <si>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</si>
  <si>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</si>
  <si>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</si>
  <si>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</si>
  <si>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</si>
  <si>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</si>
  <si>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</si>
  <si>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</si>
  <si>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</si>
  <si>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</si>
  <si>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</si>
  <si>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</si>
  <si>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</si>
  <si>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</si>
  <si>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</si>
  <si>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</si>
  <si>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</si>
  <si>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</si>
  <si>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</si>
  <si>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</si>
  <si>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</si>
  <si>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</si>
  <si>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</si>
  <si>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</si>
  <si>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</si>
  <si>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</si>
  <si>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</si>
  <si>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</si>
  <si>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</si>
  <si>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</si>
  <si>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</si>
  <si>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</si>
  <si>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</si>
  <si>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</si>
  <si>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</si>
  <si>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</si>
  <si>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</si>
  <si>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</si>
  <si>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</si>
  <si>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</si>
  <si>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</si>
  <si>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</si>
  <si>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</si>
  <si>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</si>
  <si>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</si>
  <si>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</si>
  <si>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</si>
  <si>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</si>
  <si>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</si>
  <si>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</si>
  <si>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</si>
  <si>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</si>
  <si>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</si>
  <si>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</si>
  <si>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</si>
  <si>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</si>
  <si>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</si>
  <si>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</si>
  <si>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</si>
  <si>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</si>
  <si>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</si>
  <si>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</si>
  <si>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</si>
  <si>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</si>
  <si>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</si>
  <si>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</si>
  <si>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</si>
  <si>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</si>
  <si>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</si>
  <si>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</si>
  <si>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</si>
  <si>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</si>
  <si>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</si>
  <si>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</si>
  <si>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</si>
  <si>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</si>
  <si>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</si>
  <si>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</si>
  <si>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</si>
  <si>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</si>
  <si>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</si>
  <si>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</si>
  <si>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</si>
  <si>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</si>
  <si>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</si>
  <si>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</si>
  <si>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</si>
  <si>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</si>
  <si>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</si>
  <si>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</si>
  <si>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</si>
  <si>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</si>
  <si>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</si>
  <si>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</si>
  <si>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</si>
  <si>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</si>
  <si>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</si>
  <si>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</si>
  <si>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</si>
  <si>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</si>
  <si>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</si>
  <si>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</si>
  <si>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</si>
  <si>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</si>
  <si>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</si>
  <si>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</si>
  <si>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</si>
  <si>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</si>
  <si>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</si>
  <si>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</si>
  <si>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</si>
  <si>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</si>
  <si>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</si>
  <si>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</si>
  <si>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</si>
  <si>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</si>
  <si>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</si>
  <si>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</si>
  <si>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</si>
  <si>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</si>
  <si>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</si>
  <si>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</si>
  <si>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</si>
  <si>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</si>
  <si>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</si>
  <si>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</si>
  <si>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</si>
  <si>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</si>
  <si>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</si>
  <si>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</si>
  <si>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</si>
  <si>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</si>
  <si>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</si>
  <si>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</si>
  <si>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</si>
  <si>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</si>
  <si>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</si>
  <si>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</si>
  <si>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</si>
  <si>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</si>
  <si>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</si>
  <si>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</si>
  <si>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</si>
  <si>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</si>
  <si>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</si>
  <si>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</si>
  <si>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</si>
  <si>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</si>
  <si>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</si>
  <si>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</si>
  <si>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</si>
  <si>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</si>
  <si>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</si>
  <si>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</si>
  <si>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</si>
  <si>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</si>
  <si>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</si>
  <si>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</si>
  <si>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</si>
  <si>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</si>
  <si>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</si>
  <si>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</si>
  <si>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</si>
  <si>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</si>
  <si>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</si>
  <si>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</si>
  <si>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</si>
  <si>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</si>
  <si>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</si>
  <si>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</si>
  <si>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</si>
  <si>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</si>
  <si>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</si>
  <si>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</si>
  <si>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</si>
  <si>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</si>
  <si>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</si>
  <si>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</si>
  <si>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</si>
  <si>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</si>
  <si>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</si>
  <si>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</si>
  <si>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</si>
  <si>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</si>
  <si>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</si>
  <si>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</si>
  <si>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</si>
  <si>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</si>
  <si>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</si>
  <si>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</si>
  <si>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</si>
  <si>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</si>
  <si>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</si>
  <si>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</si>
  <si>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</si>
  <si>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</si>
  <si>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</si>
  <si>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</si>
  <si>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</si>
  <si>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</si>
  <si>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</si>
  <si>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</si>
  <si>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</si>
  <si>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</si>
  <si>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</si>
  <si>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</si>
  <si>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</si>
  <si>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</si>
  <si>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</si>
  <si>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</si>
  <si>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</si>
  <si>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</si>
  <si>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</si>
  <si>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</si>
  <si>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</si>
  <si>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</si>
  <si>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</si>
  <si>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</si>
  <si>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</si>
  <si>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</si>
  <si>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</si>
  <si>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</si>
  <si>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</si>
  <si>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</si>
  <si>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</si>
  <si>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</si>
  <si>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</si>
  <si>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</si>
  <si>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</si>
  <si>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</si>
  <si>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</si>
  <si>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</si>
  <si>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</si>
  <si>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</si>
  <si>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</si>
  <si>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</si>
  <si>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</si>
  <si>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</si>
  <si>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</si>
  <si>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</si>
  <si>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</si>
  <si>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</si>
  <si>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</si>
  <si>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</si>
  <si>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</si>
  <si>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</si>
  <si>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</si>
  <si>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</si>
  <si>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</si>
  <si>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</si>
  <si>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</si>
  <si>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</si>
  <si>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</si>
  <si>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</si>
  <si>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</si>
  <si>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</si>
  <si>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</si>
  <si>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</si>
  <si>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</si>
  <si>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</si>
  <si>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</si>
  <si>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</si>
  <si>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</si>
  <si>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</si>
  <si>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</si>
  <si>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</si>
  <si>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</si>
  <si>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</si>
  <si>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</si>
  <si>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</si>
  <si>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</si>
  <si>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</si>
  <si>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</si>
  <si>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</si>
  <si>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</si>
  <si>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</si>
  <si>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</si>
  <si>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</si>
  <si>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</si>
  <si>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</si>
  <si>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</si>
  <si>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</si>
  <si>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</si>
  <si>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</si>
  <si>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</si>
  <si>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</si>
  <si>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</si>
  <si>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</si>
  <si>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</si>
  <si>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</si>
  <si>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</si>
  <si>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</si>
  <si>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</si>
  <si>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</si>
  <si>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</si>
  <si>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</si>
  <si>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</si>
  <si>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</si>
  <si>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</si>
  <si>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</si>
  <si>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</si>
  <si>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</si>
  <si>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</si>
  <si>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</si>
  <si>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</si>
  <si>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</si>
  <si>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</si>
  <si>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</si>
  <si>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</si>
  <si>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</si>
  <si>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</si>
  <si>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</si>
  <si>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</si>
  <si>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</si>
  <si>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</si>
  <si>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</si>
  <si>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</si>
  <si>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</si>
  <si>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</si>
  <si>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</si>
  <si>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</si>
  <si>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</si>
  <si>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</si>
  <si>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</si>
  <si>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</si>
  <si>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</si>
  <si>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</si>
  <si>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</si>
  <si>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</si>
  <si>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</si>
  <si>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</si>
  <si>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</si>
  <si>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</si>
  <si>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</si>
  <si>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</si>
  <si>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</si>
  <si>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</si>
  <si>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</si>
  <si>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</si>
  <si>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</si>
  <si>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</si>
  <si>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</si>
  <si>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</si>
  <si>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</si>
  <si>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</si>
  <si>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</si>
  <si>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</si>
  <si>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</si>
  <si>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</si>
  <si>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</si>
  <si>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</si>
  <si>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</si>
  <si>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</si>
  <si>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</si>
  <si>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</si>
  <si>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</si>
  <si>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</si>
  <si>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</si>
  <si>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</si>
  <si>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</si>
  <si>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</si>
  <si>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</si>
  <si>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</si>
  <si>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</si>
  <si>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</si>
  <si>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</si>
  <si>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</si>
  <si>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</si>
  <si>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</si>
  <si>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</si>
  <si>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</si>
  <si>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</si>
  <si>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</si>
  <si>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</si>
  <si>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</si>
  <si>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</si>
  <si>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</si>
  <si>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</si>
  <si>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</si>
  <si>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</si>
  <si>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</si>
  <si>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</si>
  <si>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</si>
  <si>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</si>
  <si>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</si>
  <si>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</si>
  <si>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</si>
  <si>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</si>
  <si>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</si>
  <si>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</si>
  <si>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</si>
  <si>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</si>
  <si>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</si>
  <si>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</si>
  <si>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</si>
  <si>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</si>
  <si>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</si>
  <si>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</si>
  <si>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</si>
  <si>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</si>
  <si>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</si>
  <si>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</si>
  <si>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</si>
  <si>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</si>
  <si>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</si>
  <si>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</si>
  <si>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</si>
  <si>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</si>
  <si>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</si>
  <si>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</si>
  <si>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</si>
  <si>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</si>
  <si>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</si>
  <si>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</si>
  <si>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</si>
  <si>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</si>
  <si>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</si>
  <si>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</si>
  <si>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</si>
  <si>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</si>
  <si>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</si>
  <si>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</si>
  <si>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</si>
  <si>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</si>
  <si>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</si>
  <si>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</si>
  <si>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</si>
  <si>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</si>
  <si>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</si>
  <si>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</si>
  <si>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</si>
  <si>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</si>
  <si>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</si>
  <si>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</si>
  <si>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</si>
  <si>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</si>
  <si>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</si>
  <si>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</si>
  <si>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</si>
  <si>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</si>
  <si>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</si>
  <si>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</si>
  <si>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</si>
  <si>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</si>
  <si>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</si>
  <si>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</si>
  <si>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</si>
  <si>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</si>
  <si>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</si>
  <si>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</si>
  <si>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</si>
  <si>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</si>
  <si>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</si>
  <si>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</si>
  <si>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</si>
  <si>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</si>
  <si>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</si>
  <si>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</si>
  <si>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</si>
  <si>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</si>
  <si>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</si>
  <si>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</si>
  <si>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</si>
  <si>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</si>
  <si>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</si>
  <si>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</si>
  <si>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</si>
  <si>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</si>
  <si>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</si>
  <si>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</si>
  <si>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</si>
  <si>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</si>
  <si>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</si>
  <si>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</si>
  <si>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</si>
  <si>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</si>
  <si>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</si>
  <si>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</si>
  <si>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</si>
  <si>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</si>
  <si>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</si>
  <si>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</si>
  <si>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</si>
  <si>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</si>
  <si>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</si>
  <si>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</si>
  <si>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</si>
  <si>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</si>
  <si>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</si>
  <si>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</si>
  <si>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</si>
  <si>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</si>
  <si>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</si>
  <si>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</si>
  <si>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</si>
  <si>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</si>
  <si>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</si>
  <si>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</si>
  <si>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</si>
  <si>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</si>
  <si>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</si>
  <si>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</si>
  <si>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</si>
  <si>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</si>
  <si>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</si>
  <si>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</si>
  <si>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</si>
  <si>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</si>
  <si>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</si>
  <si>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</si>
  <si>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</si>
  <si>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</si>
  <si>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</si>
  <si>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</si>
  <si>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</si>
  <si>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</si>
  <si>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</si>
  <si>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</si>
  <si>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</si>
  <si>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</si>
  <si>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</si>
  <si>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</si>
  <si>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</si>
  <si>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</si>
  <si>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</si>
  <si>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</si>
  <si>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</si>
  <si>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</si>
  <si>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</si>
  <si>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</si>
  <si>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</si>
  <si>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</si>
  <si>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</si>
  <si>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</si>
  <si>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</si>
  <si>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</si>
  <si>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</si>
  <si>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</si>
  <si>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</si>
  <si>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</si>
  <si>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</si>
  <si>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</si>
  <si>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</si>
  <si>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</si>
  <si>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</si>
  <si>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</si>
  <si>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</si>
  <si>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</si>
  <si>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</si>
  <si>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</si>
  <si>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</si>
  <si>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</si>
  <si>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</si>
  <si>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</si>
  <si>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</si>
  <si>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</si>
  <si>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</si>
  <si>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</si>
  <si>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</si>
  <si>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</si>
  <si>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</si>
  <si>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</si>
  <si>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</si>
  <si>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</si>
  <si>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</si>
  <si>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</si>
  <si>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</si>
  <si>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</si>
  <si>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</si>
  <si>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</si>
  <si>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</si>
  <si>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</si>
  <si>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</si>
  <si>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</si>
  <si>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</si>
  <si>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</si>
  <si>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</si>
  <si>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</si>
  <si>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</si>
  <si>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</si>
  <si>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</si>
  <si>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</si>
  <si>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</si>
  <si>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</si>
  <si>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</si>
  <si>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</si>
  <si>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</si>
  <si>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</si>
  <si>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</si>
  <si>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</si>
  <si>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</si>
  <si>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</si>
  <si>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</si>
  <si>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</si>
  <si>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</si>
  <si>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</si>
  <si>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</si>
  <si>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</si>
  <si>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</si>
  <si>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</si>
  <si>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</si>
  <si>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</si>
  <si>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</si>
  <si>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</si>
  <si>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</si>
  <si>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</si>
  <si>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</si>
  <si>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</si>
  <si>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</si>
  <si>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</si>
  <si>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</si>
  <si>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</si>
  <si>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</si>
  <si>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</si>
  <si>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</si>
  <si>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</si>
  <si>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</si>
  <si>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</si>
  <si>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</si>
  <si>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</si>
  <si>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</si>
  <si>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</si>
  <si>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</si>
  <si>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</si>
  <si>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</si>
  <si>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</si>
  <si>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</si>
  <si>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</si>
  <si>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</si>
  <si>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</si>
  <si>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</si>
  <si>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</si>
  <si>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</si>
  <si>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</si>
  <si>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</si>
  <si>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</si>
  <si>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</si>
  <si>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</si>
  <si>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</si>
  <si>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</si>
  <si>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</si>
  <si>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</si>
  <si>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</si>
  <si>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</si>
  <si>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</si>
  <si>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</si>
  <si>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</si>
  <si>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</si>
  <si>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</si>
  <si>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</si>
  <si>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</si>
  <si>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</si>
  <si>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</si>
  <si>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</si>
  <si>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</si>
  <si>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</si>
  <si>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</si>
  <si>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</si>
  <si>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</si>
  <si>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</si>
  <si>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</si>
  <si>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</si>
  <si>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</si>
  <si>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</si>
  <si>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</si>
  <si>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</si>
  <si>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</si>
  <si>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</si>
  <si>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</si>
  <si>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</si>
  <si>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</si>
  <si>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</si>
  <si>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</si>
  <si>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</si>
  <si>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</si>
  <si>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</si>
  <si>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</si>
  <si>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</si>
  <si>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</si>
  <si>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</si>
  <si>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</si>
  <si>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</si>
  <si>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</si>
  <si>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</si>
  <si>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</si>
  <si>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</si>
  <si>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</si>
  <si>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</si>
  <si>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</si>
  <si>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</si>
  <si>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</si>
  <si>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</si>
  <si>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</si>
  <si>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</si>
  <si>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</si>
  <si>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</si>
  <si>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</si>
  <si>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</si>
  <si>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</si>
  <si>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</si>
  <si>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</si>
  <si>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</si>
  <si>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</si>
  <si>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</si>
  <si>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</si>
  <si>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</si>
  <si>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</si>
  <si>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</si>
  <si>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</si>
  <si>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</si>
  <si>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</si>
  <si>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</si>
  <si>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</si>
  <si>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</si>
  <si>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</si>
  <si>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</si>
  <si>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</si>
  <si>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</si>
  <si>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</si>
  <si>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</si>
  <si>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</si>
  <si>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</si>
  <si>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</si>
  <si>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</si>
  <si>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</si>
  <si>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</si>
  <si>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</si>
  <si>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</si>
  <si>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</si>
  <si>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</si>
  <si>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</si>
  <si>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</si>
  <si>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</si>
  <si>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</si>
  <si>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</si>
  <si>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</si>
  <si>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</si>
  <si>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</si>
  <si>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</si>
  <si>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</si>
  <si>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</si>
  <si>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</si>
  <si>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</si>
  <si>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</si>
  <si>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</si>
  <si>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</si>
  <si>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</si>
  <si>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</si>
  <si>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</si>
  <si>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</si>
  <si>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</si>
  <si>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</si>
  <si>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</si>
  <si>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</si>
  <si>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</si>
  <si>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</si>
  <si>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</si>
  <si>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</si>
  <si>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</si>
  <si>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</si>
  <si>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</si>
  <si>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</si>
  <si>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</si>
  <si>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</si>
  <si>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</si>
  <si>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</si>
  <si>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</si>
  <si>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</si>
  <si>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</si>
  <si>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</si>
  <si>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</si>
  <si>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</si>
  <si>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</si>
  <si>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</si>
  <si>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</si>
  <si>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</si>
  <si>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</si>
  <si>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</si>
  <si>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</si>
  <si>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</si>
  <si>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</si>
  <si>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</si>
  <si>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</si>
  <si>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</si>
  <si>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</si>
  <si>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</si>
  <si>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</si>
  <si>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</si>
  <si>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</si>
  <si>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</si>
  <si>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</si>
  <si>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</si>
  <si>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</si>
  <si>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</si>
  <si>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</si>
  <si>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</si>
  <si>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</si>
  <si>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</si>
  <si>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</si>
  <si>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</si>
  <si>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</si>
  <si>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</si>
  <si>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</si>
  <si>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</si>
  <si>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</si>
  <si>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</si>
  <si>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</si>
  <si>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</si>
  <si>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</si>
  <si>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</si>
  <si>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</si>
  <si>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</si>
  <si>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</si>
  <si>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</si>
  <si>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</si>
  <si>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</si>
  <si>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</si>
  <si>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</si>
  <si>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</si>
  <si>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</si>
  <si>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</si>
  <si>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</si>
  <si>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</si>
  <si>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</si>
  <si>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</si>
  <si>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</si>
  <si>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</si>
  <si>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</si>
  <si>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</si>
  <si>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</si>
  <si>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</si>
  <si>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</si>
  <si>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</si>
  <si>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</si>
  <si>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</si>
  <si>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</si>
  <si>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</si>
  <si>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</si>
  <si>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</si>
  <si>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</si>
  <si>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</si>
  <si>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</si>
  <si>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</si>
  <si>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</si>
  <si>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</si>
  <si>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</si>
  <si>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</si>
  <si>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</si>
  <si>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</si>
  <si>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</si>
  <si>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</si>
  <si>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</si>
  <si>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</si>
  <si>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</si>
  <si>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</si>
  <si>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</si>
  <si>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</si>
  <si>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</si>
  <si>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</si>
  <si>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</si>
  <si>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</si>
  <si>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</si>
  <si>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</si>
  <si>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</si>
  <si>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</si>
  <si>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</si>
  <si>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</si>
  <si>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</si>
  <si>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</si>
  <si>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</si>
  <si>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</si>
  <si>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</si>
  <si>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</si>
  <si>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</si>
  <si>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</si>
  <si>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</si>
  <si>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</si>
  <si>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</si>
  <si>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</si>
  <si>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</si>
  <si>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</si>
  <si>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</si>
  <si>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</si>
  <si>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</si>
  <si>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</si>
  <si>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</si>
  <si>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</si>
  <si>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</si>
  <si>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</si>
  <si>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</si>
  <si>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</si>
  <si>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</si>
  <si>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</si>
  <si>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</si>
  <si>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</si>
  <si>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</si>
  <si>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</si>
  <si>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</si>
  <si>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</si>
  <si>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</si>
  <si>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</si>
  <si>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</si>
  <si>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</si>
  <si>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</si>
  <si>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</si>
  <si>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</si>
  <si>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</si>
  <si>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</si>
  <si>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</si>
  <si>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</si>
  <si>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</si>
  <si>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</si>
  <si>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</si>
  <si>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</si>
  <si>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</si>
  <si>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</si>
  <si>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</si>
  <si>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</si>
  <si>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</si>
  <si>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</si>
  <si>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</si>
  <si>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</si>
  <si>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</si>
  <si>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</si>
  <si>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</si>
  <si>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</si>
  <si>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</si>
  <si>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</si>
  <si>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</si>
  <si>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</si>
  <si>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</si>
  <si>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</si>
  <si>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</si>
  <si>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</si>
  <si>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</si>
  <si>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</si>
  <si>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</si>
  <si>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</si>
  <si>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</si>
  <si>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</si>
  <si>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</si>
  <si>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</si>
  <si>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</si>
  <si>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</si>
  <si>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</si>
  <si>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</si>
  <si>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</si>
  <si>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</si>
  <si>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</si>
  <si>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</si>
  <si>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</si>
  <si>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</si>
  <si>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</si>
  <si>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</si>
  <si>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</si>
  <si>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</si>
  <si>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</si>
  <si>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</si>
  <si>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</si>
  <si>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</si>
  <si>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</si>
  <si>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</si>
  <si>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</si>
  <si>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</si>
  <si>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</si>
  <si>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</si>
  <si>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</si>
  <si>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</si>
  <si>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</si>
  <si>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</si>
  <si>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</si>
  <si>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</si>
  <si>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</si>
  <si>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</si>
  <si>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</si>
  <si>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</si>
  <si>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</si>
  <si>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</si>
  <si>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</si>
  <si>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</si>
  <si>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</si>
  <si>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</si>
  <si>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</si>
  <si>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</si>
  <si>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</si>
  <si>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</si>
  <si>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</si>
  <si>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</si>
  <si>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</si>
  <si>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</si>
  <si>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</si>
  <si>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</si>
  <si>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</si>
  <si>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</si>
  <si>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</si>
  <si>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</si>
  <si>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</si>
  <si>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</si>
  <si>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</si>
  <si>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</si>
  <si>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</si>
  <si>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</si>
  <si>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</si>
  <si>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</si>
  <si>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</si>
  <si>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</si>
  <si>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</si>
  <si>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</si>
  <si>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</si>
  <si>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</si>
  <si>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</si>
  <si>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</si>
  <si>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</si>
  <si>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</si>
  <si>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</si>
  <si>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</si>
  <si>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</si>
  <si>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</si>
  <si>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</si>
  <si>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</si>
  <si>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</si>
  <si>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</si>
  <si>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</si>
  <si>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</si>
  <si>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</si>
  <si>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</si>
  <si>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</si>
  <si>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</si>
  <si>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</si>
  <si>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</si>
  <si>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</si>
  <si>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</si>
  <si>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</si>
  <si>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</si>
  <si>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</si>
  <si>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</si>
  <si>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</si>
  <si>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</si>
  <si>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</si>
  <si>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</si>
  <si>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</si>
  <si>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</si>
  <si>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</si>
  <si>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</si>
  <si>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</si>
  <si>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</si>
  <si>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</si>
  <si>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</si>
  <si>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</si>
  <si>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</si>
  <si>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</si>
  <si>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</si>
  <si>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</si>
  <si>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</si>
  <si>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</si>
  <si>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</si>
  <si>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</si>
  <si>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</si>
  <si>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</si>
  <si>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</si>
  <si>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</si>
  <si>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</si>
  <si>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</si>
  <si>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</si>
  <si>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</si>
  <si>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</si>
  <si>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</si>
  <si>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</si>
  <si>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</si>
  <si>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</si>
  <si>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</si>
  <si>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</si>
  <si>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</si>
  <si>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</si>
  <si>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</si>
  <si>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</si>
  <si>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</si>
  <si>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</si>
  <si>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</si>
  <si>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</si>
  <si>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</si>
  <si>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</si>
  <si>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</si>
  <si>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</si>
  <si>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</si>
  <si>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</si>
  <si>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</si>
  <si>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</si>
  <si>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</si>
  <si>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</si>
  <si>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</si>
  <si>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</si>
  <si>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</si>
  <si>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</si>
  <si>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</si>
  <si>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</si>
  <si>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</si>
  <si>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</si>
  <si>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</si>
  <si>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</si>
  <si>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</si>
  <si>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</si>
  <si>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</si>
  <si>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</si>
  <si>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</si>
  <si>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</si>
  <si>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</si>
  <si>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</si>
  <si>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</si>
  <si>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</si>
  <si>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</si>
  <si>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</si>
  <si>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</si>
  <si>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</si>
  <si>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</si>
  <si>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</si>
  <si>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</si>
  <si>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</si>
  <si>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</si>
  <si>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</si>
  <si>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</si>
  <si>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</si>
  <si>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</si>
  <si>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</si>
  <si>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</si>
  <si>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</si>
  <si>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</si>
  <si>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</si>
  <si>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</si>
  <si>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</si>
  <si>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</si>
  <si>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</si>
  <si>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</si>
  <si>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</si>
  <si>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</si>
  <si>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</si>
  <si>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</si>
  <si>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</si>
  <si>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</si>
  <si>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</si>
  <si>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</si>
  <si>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</si>
  <si>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</si>
  <si>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</si>
  <si>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</si>
  <si>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</si>
  <si>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</si>
  <si>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</si>
  <si>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</si>
  <si>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</si>
  <si>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</si>
  <si>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</si>
  <si>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</si>
  <si>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</si>
  <si>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</si>
  <si>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</si>
  <si>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</si>
  <si>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</si>
  <si>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</si>
  <si>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</si>
  <si>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</si>
  <si>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</si>
  <si>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</si>
  <si>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</si>
  <si>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</si>
  <si>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</si>
  <si>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</si>
  <si>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</si>
  <si>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</si>
  <si>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</si>
  <si>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</si>
  <si>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</si>
  <si>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</si>
  <si>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</si>
  <si>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</si>
  <si>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</si>
  <si>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</si>
  <si>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</si>
  <si>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</si>
  <si>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</si>
  <si>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</si>
  <si>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</si>
  <si>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</si>
  <si>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</si>
  <si>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</si>
  <si>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</si>
  <si>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</si>
  <si>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</si>
  <si>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</si>
  <si>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</si>
  <si>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</si>
  <si>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</si>
  <si>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</si>
  <si>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</si>
  <si>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</si>
  <si>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</si>
  <si>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</si>
  <si>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</si>
  <si>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</si>
  <si>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</si>
  <si>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</si>
  <si>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</si>
  <si>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</si>
  <si>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</si>
  <si>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</si>
  <si>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</si>
  <si>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</si>
  <si>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</si>
  <si>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</si>
  <si>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</si>
  <si>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</si>
  <si>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</si>
  <si>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</si>
  <si>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</si>
  <si>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</si>
  <si>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</si>
  <si>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</si>
  <si>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</si>
  <si>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</si>
  <si>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</si>
  <si>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</si>
  <si>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</si>
  <si>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</si>
  <si>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</si>
  <si>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</si>
  <si>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</si>
  <si>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</si>
  <si>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</si>
  <si>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</si>
  <si>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</si>
  <si>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</si>
  <si>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</si>
  <si>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</si>
  <si>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</si>
  <si>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</si>
  <si>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</si>
  <si>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</si>
  <si>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</si>
  <si>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</si>
  <si>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</si>
  <si>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</si>
  <si>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</si>
  <si>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</si>
  <si>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</si>
  <si>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</si>
  <si>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</si>
  <si>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</si>
  <si>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</si>
  <si>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</si>
  <si>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</si>
  <si>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</si>
  <si>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</si>
  <si>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</si>
  <si>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</si>
  <si>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</si>
  <si>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</si>
  <si>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</si>
  <si>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</si>
  <si>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</si>
  <si>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</si>
  <si>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</si>
  <si>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</si>
  <si>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</si>
  <si>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</si>
  <si>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</si>
  <si>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</si>
  <si>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</si>
  <si>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</si>
  <si>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</si>
  <si>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</si>
  <si>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</si>
  <si>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</si>
  <si>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</si>
  <si>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</si>
  <si>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</si>
  <si>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</si>
  <si>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</si>
  <si>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</si>
  <si>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</si>
  <si>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</si>
  <si>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</si>
  <si>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</si>
  <si>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</si>
  <si>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</si>
  <si>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</si>
  <si>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</si>
  <si>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</si>
  <si>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</si>
  <si>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</si>
  <si>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</si>
  <si>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</si>
  <si>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</si>
  <si>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</si>
  <si>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</si>
  <si>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</si>
  <si>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</si>
  <si>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</si>
  <si>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</si>
  <si>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</si>
  <si>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</si>
  <si>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</si>
  <si>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</si>
  <si>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</si>
  <si>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</si>
  <si>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</si>
  <si>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</si>
  <si>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</si>
  <si>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</si>
  <si>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</si>
  <si>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</si>
  <si>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</si>
  <si>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</si>
  <si>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</si>
  <si>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</si>
  <si>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</si>
  <si>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</si>
  <si>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</si>
  <si>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</si>
  <si>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</si>
  <si>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</si>
  <si>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</si>
  <si>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</si>
  <si>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</si>
  <si>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</si>
  <si>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</si>
  <si>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</si>
  <si>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</si>
  <si>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</si>
  <si>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</si>
  <si>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</si>
  <si>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</si>
  <si>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</si>
  <si>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</si>
  <si>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</si>
  <si>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</si>
  <si>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</si>
  <si>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</si>
  <si>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</si>
  <si>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</si>
  <si>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</si>
  <si>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</si>
  <si>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</si>
  <si>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</si>
  <si>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</si>
  <si>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</si>
  <si>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</si>
  <si>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</si>
  <si>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</si>
  <si>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</si>
  <si>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</si>
  <si>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</si>
  <si>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</si>
  <si>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</si>
  <si>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</si>
  <si>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</si>
  <si>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</si>
  <si>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</si>
  <si>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</si>
  <si>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</si>
  <si>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</si>
  <si>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</si>
  <si>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</si>
  <si>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</si>
  <si>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</si>
  <si>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</si>
  <si>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</si>
  <si>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</si>
  <si>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</si>
  <si>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</si>
  <si>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</si>
  <si>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</si>
  <si>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</si>
  <si>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</si>
  <si>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</si>
  <si>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</si>
  <si>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</si>
  <si>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</si>
  <si>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</si>
  <si>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</si>
  <si>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</si>
  <si>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</si>
  <si>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</si>
  <si>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</si>
  <si>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</si>
  <si>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</si>
  <si>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</si>
  <si>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</si>
  <si>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</si>
  <si>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</si>
  <si>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</si>
  <si>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</si>
  <si>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</si>
  <si>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</si>
  <si>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</si>
  <si>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</si>
  <si>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</si>
  <si>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</si>
  <si>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</si>
  <si>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</si>
  <si>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</si>
  <si>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</si>
  <si>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</si>
  <si>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</si>
  <si>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</si>
  <si>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</si>
  <si>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</si>
  <si>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</si>
  <si>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</si>
  <si>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</si>
  <si>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</si>
  <si>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</si>
  <si>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</si>
  <si>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</si>
  <si>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</si>
  <si>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</si>
  <si>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</si>
  <si>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</si>
  <si>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</si>
  <si>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</si>
  <si>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</si>
  <si>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</si>
  <si>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</si>
  <si>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</si>
  <si>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</si>
  <si>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</si>
  <si>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</si>
  <si>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</si>
  <si>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</si>
  <si>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</si>
  <si>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</si>
  <si>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</si>
  <si>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</si>
  <si>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</si>
  <si>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</si>
  <si>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</si>
  <si>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</si>
  <si>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</si>
  <si>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</si>
  <si>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</si>
  <si>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</si>
  <si>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</si>
  <si>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</si>
  <si>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</si>
  <si>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</si>
  <si>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</si>
  <si>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</si>
  <si>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</si>
  <si>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</si>
  <si>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</si>
  <si>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</si>
  <si>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</si>
  <si>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</si>
  <si>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</si>
  <si>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</si>
  <si>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</si>
  <si>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</si>
  <si>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</si>
  <si>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</si>
  <si>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</si>
  <si>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</si>
  <si>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</si>
  <si>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</si>
  <si>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</si>
  <si>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</si>
  <si>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</si>
  <si>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</si>
  <si>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</si>
  <si>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</si>
  <si>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</si>
  <si>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</si>
  <si>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</si>
  <si>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</si>
  <si>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</si>
  <si>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</si>
  <si>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</si>
  <si>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</si>
  <si>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</si>
  <si>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</si>
  <si>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</si>
  <si>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</si>
  <si>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</si>
  <si>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</si>
  <si>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</si>
  <si>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</si>
  <si>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</si>
  <si>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</si>
  <si>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</si>
  <si>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</si>
  <si>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</si>
  <si>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</si>
  <si>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</si>
  <si>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</si>
  <si>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</si>
  <si>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</si>
  <si>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</si>
  <si>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</si>
  <si>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</si>
  <si>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</si>
  <si>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</si>
  <si>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</si>
  <si>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</si>
  <si>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</si>
  <si>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</si>
  <si>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</si>
  <si>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</si>
  <si>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</si>
  <si>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</si>
  <si>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</si>
  <si>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</si>
  <si>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</si>
  <si>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</si>
  <si>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</si>
  <si>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</si>
  <si>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</si>
  <si>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</si>
  <si>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</si>
  <si>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</si>
  <si>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</si>
  <si>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</si>
  <si>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</si>
  <si>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</si>
  <si>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</si>
  <si>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</si>
  <si>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</si>
  <si>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</si>
  <si>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</si>
  <si>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</si>
  <si>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</si>
  <si>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</si>
  <si>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</si>
  <si>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</si>
  <si>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</si>
  <si>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</si>
  <si>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</si>
  <si>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</si>
  <si>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</si>
  <si>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</si>
  <si>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</si>
  <si>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</si>
  <si>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</si>
  <si>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</si>
  <si>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</si>
  <si>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</si>
  <si>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</si>
  <si>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</si>
  <si>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</si>
  <si>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</si>
  <si>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</si>
  <si>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</si>
  <si>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</si>
  <si>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</si>
  <si>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</si>
  <si>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</si>
  <si>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</si>
  <si>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</si>
  <si>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</si>
  <si>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</si>
  <si>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</si>
  <si>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</si>
  <si>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</si>
  <si>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</si>
  <si>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</si>
  <si>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</si>
  <si>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</si>
  <si>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</si>
  <si>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</si>
  <si>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</si>
  <si>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</si>
  <si>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</si>
  <si>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</si>
  <si>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</si>
  <si>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</si>
  <si>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</si>
  <si>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</si>
  <si>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</si>
  <si>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</si>
  <si>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</si>
  <si>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</si>
  <si>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</si>
  <si>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</si>
  <si>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</si>
  <si>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</si>
  <si>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</si>
  <si>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</si>
  <si>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</si>
  <si>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</si>
  <si>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</si>
  <si>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</si>
  <si>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</si>
  <si>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</si>
  <si>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</si>
  <si>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</si>
  <si>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</si>
  <si>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</si>
  <si>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</si>
  <si>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</si>
  <si>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</si>
  <si>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</si>
  <si>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</si>
  <si>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</si>
  <si>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</si>
  <si>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</si>
  <si>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</si>
  <si>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</si>
  <si>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</si>
  <si>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</si>
  <si>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</si>
  <si>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</si>
  <si>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</si>
  <si>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</si>
  <si>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</si>
  <si>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</si>
  <si>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</si>
  <si>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</si>
  <si>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</si>
  <si>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</si>
  <si>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</si>
  <si>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</si>
  <si>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</si>
  <si>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</si>
  <si>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</si>
  <si>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</si>
  <si>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</si>
  <si>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</si>
  <si>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</si>
  <si>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</si>
  <si>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</si>
  <si>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</si>
  <si>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</si>
  <si>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</si>
  <si>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</si>
  <si>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</si>
  <si>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</si>
  <si>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</si>
  <si>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</si>
  <si>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</si>
  <si>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</si>
  <si>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</si>
  <si>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</si>
  <si>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</si>
  <si>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</si>
  <si>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</si>
  <si>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</si>
  <si>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</si>
  <si>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</si>
  <si>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</si>
  <si>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</si>
  <si>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</si>
  <si>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</si>
  <si>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</si>
  <si>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</si>
  <si>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</si>
  <si>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</si>
  <si>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</si>
  <si>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</si>
  <si>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</si>
  <si>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</si>
  <si>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</si>
  <si>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</si>
  <si>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</si>
  <si>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</si>
  <si>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</si>
  <si>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</si>
  <si>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</si>
  <si>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</si>
  <si>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</si>
  <si>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</si>
  <si>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</si>
  <si>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</si>
  <si>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</si>
  <si>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</si>
  <si>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</si>
  <si>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</si>
  <si>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</si>
  <si>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</si>
  <si>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</si>
  <si>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</si>
  <si>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</si>
  <si>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</si>
  <si>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</si>
  <si>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</si>
  <si>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</si>
  <si>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</si>
  <si>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</si>
  <si>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</si>
  <si>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</si>
  <si>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</si>
  <si>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</si>
  <si>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</si>
  <si>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</si>
  <si>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</si>
  <si>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</si>
  <si>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</si>
  <si>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</si>
  <si>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</si>
  <si>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</si>
  <si>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</si>
  <si>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</si>
  <si>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</si>
  <si>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</si>
  <si>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</si>
  <si>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</si>
  <si>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</si>
  <si>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</si>
  <si>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</si>
  <si>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</si>
  <si>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</si>
  <si>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</si>
  <si>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</si>
  <si>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</si>
  <si>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</si>
  <si>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</si>
  <si>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</si>
  <si>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</si>
  <si>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</si>
  <si>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</si>
  <si>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</si>
  <si>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</si>
  <si>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</si>
  <si>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</si>
  <si>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</si>
  <si>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</si>
  <si>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</si>
  <si>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</si>
  <si>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</si>
  <si>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</si>
  <si>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</si>
  <si>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</si>
  <si>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</si>
  <si>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</si>
  <si>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</si>
  <si>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</si>
  <si>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</si>
  <si>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</si>
  <si>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</si>
  <si>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</si>
  <si>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</si>
  <si>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</si>
  <si>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</si>
  <si>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</si>
  <si>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</si>
  <si>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</si>
  <si>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</si>
  <si>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</si>
  <si>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</si>
  <si>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</si>
  <si>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</si>
  <si>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</si>
  <si>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</si>
  <si>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</si>
  <si>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</si>
  <si>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</si>
  <si>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</si>
  <si>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</si>
  <si>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</si>
  <si>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</si>
  <si>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</si>
  <si>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</si>
  <si>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</si>
  <si>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</si>
  <si>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</si>
  <si>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</si>
  <si>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</si>
  <si>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</si>
  <si>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</si>
  <si>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</si>
  <si>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</si>
  <si>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</si>
  <si>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</si>
  <si>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</si>
  <si>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</si>
  <si>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</si>
  <si>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</si>
  <si>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</si>
  <si>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</si>
  <si>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</si>
  <si>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</si>
  <si>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</si>
  <si>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</si>
  <si>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</si>
  <si>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</si>
  <si>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</si>
  <si>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</si>
  <si>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</si>
  <si>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</si>
  <si>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</si>
  <si>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</si>
  <si>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</si>
  <si>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</si>
  <si>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</si>
  <si>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</si>
  <si>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</si>
  <si>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</si>
  <si>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</si>
  <si>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</si>
  <si>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</si>
  <si>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</si>
  <si>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</si>
  <si>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</si>
  <si>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</si>
  <si>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</si>
  <si>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</si>
  <si>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</si>
  <si>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</si>
  <si>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</si>
  <si>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</si>
  <si>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</si>
  <si>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</si>
  <si>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</si>
  <si>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</si>
  <si>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</si>
  <si>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</si>
  <si>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</si>
  <si>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</si>
  <si>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</si>
  <si>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</si>
  <si>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</si>
  <si>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</si>
  <si>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</si>
  <si>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</si>
  <si>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</si>
  <si>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</si>
  <si>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</si>
  <si>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</si>
  <si>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</si>
  <si>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</si>
  <si>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</si>
  <si>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</si>
  <si>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</si>
  <si>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</si>
  <si>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</si>
  <si>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</si>
  <si>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</si>
  <si>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</si>
  <si>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</si>
  <si>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</si>
  <si>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</si>
  <si>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</si>
  <si>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</si>
  <si>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</si>
  <si>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</si>
  <si>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</si>
  <si>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</si>
  <si>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</si>
  <si>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</si>
  <si>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</si>
  <si>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</si>
  <si>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</si>
  <si>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</si>
  <si>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</si>
  <si>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</si>
  <si>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</si>
  <si>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</si>
  <si>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</si>
  <si>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</si>
  <si>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</si>
  <si>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</si>
  <si>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</si>
  <si>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</si>
  <si>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</si>
  <si>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</si>
  <si>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</si>
  <si>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</si>
  <si>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</si>
  <si>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</si>
  <si>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</si>
  <si>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</si>
  <si>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</si>
  <si>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</si>
  <si>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</si>
  <si>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</si>
  <si>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</si>
  <si>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</si>
  <si>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</si>
  <si>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</si>
  <si>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</si>
  <si>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</si>
  <si>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</si>
  <si>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</si>
  <si>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</si>
  <si>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</si>
  <si>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</si>
  <si>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</si>
  <si>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</si>
  <si>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</si>
  <si>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</si>
  <si>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</si>
  <si>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</si>
  <si>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</si>
  <si>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</si>
  <si>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</si>
  <si>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</si>
  <si>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</si>
  <si>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</si>
  <si>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</si>
  <si>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</si>
  <si>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</si>
  <si>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</si>
  <si>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</si>
  <si>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</si>
  <si>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</si>
  <si>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</si>
  <si>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</si>
  <si>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</si>
  <si>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</si>
  <si>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</si>
  <si>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</si>
  <si>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</si>
  <si>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</si>
  <si>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</si>
  <si>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</si>
  <si>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</si>
  <si>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</si>
  <si>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</si>
  <si>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</si>
  <si>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</si>
  <si>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</si>
  <si>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</si>
  <si>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</si>
  <si>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</si>
  <si>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</si>
  <si>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</si>
  <si>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</si>
  <si>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</si>
  <si>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</si>
  <si>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</si>
  <si>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</si>
  <si>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</si>
  <si>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</si>
  <si>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</si>
  <si>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</si>
  <si>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</si>
  <si>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</si>
  <si>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</si>
  <si>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</si>
  <si>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</si>
  <si>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</si>
  <si>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</si>
  <si>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</si>
  <si>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</si>
  <si>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</si>
  <si>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</si>
  <si>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</si>
  <si>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</si>
  <si>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</si>
  <si>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</si>
  <si>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</si>
  <si>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</si>
  <si>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</si>
  <si>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</si>
  <si>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</si>
  <si>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</si>
  <si>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</si>
  <si>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</si>
  <si>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</si>
  <si>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</si>
  <si>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</si>
  <si>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</si>
  <si>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</si>
  <si>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</si>
  <si>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</si>
  <si>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</si>
  <si>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</si>
  <si>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</si>
  <si>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</si>
  <si>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</si>
  <si>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</si>
  <si>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</si>
  <si>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</si>
  <si>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</si>
  <si>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</si>
  <si>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</si>
  <si>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</si>
  <si>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</si>
  <si>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</si>
  <si>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</si>
  <si>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</si>
  <si>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</si>
  <si>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</si>
  <si>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</si>
  <si>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</si>
  <si>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</si>
  <si>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</si>
  <si>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</si>
  <si>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</si>
  <si>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</si>
  <si>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</si>
  <si>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</si>
  <si>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</si>
  <si>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</si>
  <si>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</si>
  <si>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</si>
  <si>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</si>
  <si>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</si>
  <si>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</si>
  <si>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</si>
  <si>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</si>
  <si>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</si>
  <si>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</si>
  <si>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</si>
  <si>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</si>
  <si>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</si>
  <si>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</si>
  <si>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</si>
  <si>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</si>
  <si>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</si>
  <si>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</si>
  <si>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</si>
  <si>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</si>
  <si>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</si>
  <si>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</si>
  <si>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</si>
  <si>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</si>
  <si>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</si>
  <si>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</si>
  <si>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</si>
  <si>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</si>
  <si>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</si>
  <si>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</si>
  <si>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</si>
  <si>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</si>
  <si>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</si>
  <si>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</si>
  <si>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</si>
  <si>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</si>
  <si>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</si>
  <si>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</si>
  <si>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</si>
  <si>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</si>
  <si>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</si>
  <si>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</si>
  <si>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</si>
  <si>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</si>
  <si>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</si>
  <si>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</si>
  <si>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</si>
  <si>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</si>
  <si>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</si>
  <si>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</si>
  <si>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</si>
  <si>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</si>
  <si>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</si>
  <si>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</si>
  <si>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</si>
  <si>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</si>
  <si>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</si>
  <si>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</si>
  <si>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</si>
  <si>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</si>
  <si>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</si>
  <si>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</si>
  <si>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</si>
  <si>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</si>
  <si>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</si>
  <si>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</si>
  <si>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</si>
  <si>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</si>
  <si>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</si>
  <si>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</si>
  <si>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</si>
  <si>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</si>
  <si>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</si>
  <si>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</si>
  <si>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</si>
  <si>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</si>
  <si>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</si>
  <si>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</si>
  <si>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</si>
  <si>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</si>
  <si>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</si>
  <si>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</si>
  <si>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</si>
  <si>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</si>
  <si>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</si>
  <si>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</si>
  <si>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</si>
  <si>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</si>
  <si>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</si>
  <si>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</si>
  <si>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</si>
  <si>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</si>
  <si>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</si>
  <si>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</si>
  <si>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</si>
  <si>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</si>
  <si>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</si>
  <si>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</si>
  <si>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</si>
  <si>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</si>
  <si>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</si>
  <si>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</si>
  <si>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</si>
  <si>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</si>
  <si>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</si>
  <si>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</si>
  <si>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</si>
  <si>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</si>
  <si>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</si>
  <si>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</si>
  <si>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</si>
  <si>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</si>
  <si>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</si>
  <si>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</si>
  <si>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</si>
  <si>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</si>
  <si>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</si>
  <si>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</si>
  <si>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</si>
  <si>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</si>
  <si>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</si>
  <si>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</si>
  <si>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</si>
  <si>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</si>
  <si>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</si>
  <si>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</si>
  <si>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</si>
  <si>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</si>
  <si>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</si>
  <si>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</si>
  <si>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</si>
  <si>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</si>
  <si>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</si>
  <si>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</si>
  <si>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</si>
  <si>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</si>
  <si>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</si>
  <si>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</si>
  <si>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</si>
  <si>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</si>
  <si>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</si>
  <si>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</si>
  <si>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</si>
  <si>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</si>
  <si>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</si>
  <si>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</si>
  <si>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</si>
  <si>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</si>
  <si>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</si>
  <si>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</si>
  <si>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</si>
  <si>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</si>
  <si>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</si>
  <si>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</si>
  <si>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</si>
  <si>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</si>
  <si>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</si>
  <si>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</si>
  <si>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</si>
  <si>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</si>
  <si>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</si>
  <si>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</si>
  <si>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</si>
  <si>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</si>
  <si>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</si>
  <si>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</si>
  <si>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</si>
  <si>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</si>
  <si>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</si>
  <si>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</si>
  <si>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</si>
  <si>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</si>
  <si>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</si>
  <si>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</si>
  <si>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</si>
  <si>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</si>
  <si>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</si>
  <si>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</si>
  <si>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</si>
  <si>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</si>
  <si>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</si>
  <si>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</si>
  <si>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</si>
  <si>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</si>
  <si>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</si>
  <si>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</si>
  <si>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</si>
  <si>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</si>
  <si>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</si>
  <si>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</si>
  <si>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</si>
  <si>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</si>
  <si>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</si>
  <si>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</si>
  <si>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</si>
  <si>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</si>
  <si>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</si>
  <si>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</si>
  <si>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</si>
  <si>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</si>
  <si>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</si>
  <si>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</si>
  <si>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</si>
  <si>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</si>
  <si>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</si>
  <si>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</si>
  <si>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</si>
  <si>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</si>
  <si>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</si>
  <si>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</si>
  <si>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</si>
  <si>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</si>
  <si>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</si>
  <si>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</si>
  <si>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</si>
  <si>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</si>
  <si>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</si>
  <si>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</si>
  <si>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</si>
  <si>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</si>
  <si>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</si>
  <si>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</si>
  <si>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</si>
  <si>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</si>
  <si>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</si>
  <si>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</si>
  <si>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</si>
  <si>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</si>
  <si>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</si>
  <si>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</si>
  <si>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</si>
  <si>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</si>
  <si>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</si>
  <si>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</si>
  <si>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</si>
  <si>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</si>
  <si>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</si>
  <si>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</si>
  <si>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</si>
  <si>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</si>
  <si>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</si>
  <si>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</si>
  <si>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</si>
  <si>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</si>
  <si>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</si>
  <si>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</si>
  <si>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</si>
  <si>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</si>
  <si>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</si>
  <si>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</si>
  <si>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</si>
  <si>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</si>
  <si>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</si>
  <si>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</si>
  <si>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</si>
  <si>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</si>
  <si>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</si>
  <si>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</si>
  <si>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</si>
  <si>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</si>
  <si>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</si>
  <si>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</si>
  <si>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</si>
  <si>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</si>
  <si>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</si>
  <si>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</si>
  <si>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</si>
  <si>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</si>
  <si>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</si>
  <si>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</si>
  <si>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</si>
  <si>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</si>
  <si>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</si>
  <si>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</si>
  <si>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</si>
  <si>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</si>
  <si>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</si>
  <si>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</si>
  <si>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</si>
  <si>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</si>
  <si>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</si>
  <si>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</si>
  <si>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</si>
  <si>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</si>
  <si>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</si>
  <si>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</si>
  <si>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</si>
  <si>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</si>
  <si>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</si>
  <si>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</si>
  <si>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</si>
  <si>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</si>
  <si>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</si>
  <si>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</si>
  <si>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</si>
  <si>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</si>
  <si>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</si>
  <si>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</si>
  <si>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</si>
  <si>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</si>
  <si>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</si>
  <si>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</si>
  <si>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</si>
  <si>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</si>
  <si>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</si>
  <si>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</si>
  <si>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</si>
  <si>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</si>
  <si>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</si>
  <si>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</si>
  <si>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</si>
  <si>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</si>
  <si>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</si>
  <si>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</si>
  <si>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</si>
  <si>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</si>
  <si>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</si>
  <si>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</si>
  <si>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</si>
  <si>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</si>
  <si>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</si>
  <si>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</si>
  <si>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</si>
  <si>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</si>
  <si>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</si>
  <si>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</si>
  <si>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</si>
  <si>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</si>
  <si>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</si>
  <si>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</si>
  <si>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</si>
  <si>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</si>
  <si>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</si>
  <si>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</si>
  <si>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</si>
  <si>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</si>
  <si>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</si>
  <si>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</si>
  <si>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</si>
  <si>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</si>
  <si>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</si>
  <si>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</si>
  <si>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</si>
  <si>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</si>
  <si>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</si>
  <si>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</si>
  <si>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</si>
  <si>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</si>
  <si>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</si>
  <si>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</si>
  <si>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</si>
  <si>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</si>
  <si>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</si>
  <si>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</si>
  <si>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</si>
  <si>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</si>
  <si>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</si>
  <si>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</si>
  <si>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</si>
  <si>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</si>
  <si>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</si>
  <si>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</si>
  <si>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</si>
  <si>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</si>
  <si>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</si>
  <si>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</si>
  <si>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</si>
  <si>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</si>
  <si>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</si>
  <si>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</si>
  <si>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</si>
  <si>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</si>
  <si>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</si>
  <si>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</si>
  <si>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</si>
  <si>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</si>
  <si>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</si>
  <si>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</si>
  <si>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</si>
  <si>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</si>
  <si>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</si>
  <si>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</si>
  <si>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</si>
  <si>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</si>
  <si>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</si>
  <si>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</si>
  <si>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</si>
  <si>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</si>
  <si>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</si>
  <si>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</si>
  <si>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</si>
  <si>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</si>
  <si>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</si>
  <si>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</si>
  <si>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</si>
  <si>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</si>
  <si>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</si>
  <si>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</si>
  <si>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</si>
  <si>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</si>
  <si>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</si>
  <si>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</si>
  <si>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</si>
  <si>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</si>
  <si>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</si>
  <si>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</si>
  <si>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</si>
  <si>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</si>
  <si>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</si>
  <si>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</si>
  <si>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</si>
  <si>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</si>
  <si>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</si>
  <si>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</si>
  <si>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</si>
  <si>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</si>
  <si>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</si>
  <si>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</si>
  <si>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</si>
  <si>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</si>
  <si>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</si>
  <si>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</si>
  <si>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</si>
  <si>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</si>
  <si>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</si>
  <si>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</si>
  <si>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</si>
  <si>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</si>
  <si>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</si>
  <si>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</si>
  <si>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</si>
  <si>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</si>
  <si>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</si>
  <si>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</si>
  <si>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</si>
  <si>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</si>
  <si>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</si>
  <si>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</si>
  <si>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</si>
  <si>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</si>
  <si>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</si>
  <si>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</si>
  <si>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</si>
  <si>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</si>
  <si>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</si>
  <si>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</si>
  <si>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</si>
  <si>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</si>
  <si>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</si>
  <si>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</si>
  <si>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</si>
  <si>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</si>
  <si>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</si>
  <si>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</si>
  <si>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</si>
  <si>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</si>
  <si>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</si>
  <si>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</si>
  <si>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</si>
  <si>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</si>
  <si>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</si>
  <si>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</si>
  <si>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</si>
  <si>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</si>
  <si>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</si>
  <si>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</si>
  <si>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</si>
  <si>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</si>
  <si>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</si>
  <si>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</si>
  <si>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</si>
  <si>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</si>
  <si>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</si>
  <si>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</si>
  <si>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</si>
  <si>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</si>
  <si>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</si>
  <si>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</si>
  <si>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</si>
  <si>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</si>
  <si>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</si>
  <si>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</si>
  <si>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</si>
  <si>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</si>
  <si>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</si>
  <si>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</si>
  <si>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</si>
  <si>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</si>
  <si>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</si>
  <si>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</si>
  <si>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</si>
  <si>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</si>
  <si>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</si>
  <si>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</si>
  <si>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</si>
  <si>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</si>
  <si>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</si>
  <si>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</si>
  <si>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</si>
  <si>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</si>
  <si>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</si>
  <si>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</si>
  <si>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</si>
  <si>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</si>
  <si>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</si>
  <si>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</si>
  <si>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</si>
  <si>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</si>
  <si>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</si>
  <si>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</si>
  <si>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</si>
  <si>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</si>
  <si>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</si>
  <si>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</si>
  <si>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</si>
  <si>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</si>
  <si>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</si>
  <si>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</si>
  <si>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</si>
  <si>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</si>
  <si>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</si>
  <si>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</si>
  <si>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</si>
  <si>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</si>
  <si>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</si>
  <si>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</si>
  <si>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</si>
  <si>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</si>
  <si>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</si>
  <si>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</si>
  <si>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</si>
  <si>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</si>
  <si>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</si>
  <si>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</si>
  <si>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</si>
  <si>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</si>
  <si>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</si>
  <si>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</si>
  <si>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</si>
  <si>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</si>
  <si>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</si>
  <si>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</si>
  <si>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</si>
  <si>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</si>
  <si>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</si>
  <si>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</si>
  <si>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</si>
  <si>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</si>
  <si>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</si>
  <si>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</si>
  <si>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</si>
  <si>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</si>
  <si>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</si>
  <si>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</si>
  <si>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</si>
  <si>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</si>
  <si>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</si>
  <si>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</si>
  <si>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</si>
  <si>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</si>
  <si>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</si>
  <si>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</si>
  <si>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</si>
  <si>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</si>
  <si>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</si>
  <si>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</si>
  <si>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</si>
  <si>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</si>
  <si>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</si>
  <si>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</si>
  <si>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</si>
  <si>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</si>
  <si>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</si>
  <si>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</si>
  <si>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</si>
  <si>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</si>
  <si>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</si>
  <si>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</si>
  <si>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</si>
  <si>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</si>
  <si>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</si>
  <si>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</si>
  <si>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</si>
  <si>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</si>
  <si>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</si>
  <si>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</si>
  <si>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</si>
  <si>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</si>
  <si>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</si>
  <si>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</si>
  <si>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</si>
  <si>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</si>
  <si>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</si>
  <si>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</si>
  <si>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</si>
  <si>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</si>
  <si>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</si>
  <si>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</si>
  <si>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</si>
  <si>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</si>
  <si>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</si>
  <si>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</si>
  <si>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</si>
  <si>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</si>
  <si>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</si>
  <si>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</si>
  <si>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</si>
  <si>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</si>
  <si>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</si>
  <si>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</si>
  <si>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</si>
  <si>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</si>
  <si>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</si>
  <si>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</si>
  <si>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</si>
  <si>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</si>
  <si>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</si>
  <si>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</si>
  <si>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</si>
  <si>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</si>
  <si>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</si>
  <si>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</si>
  <si>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</si>
  <si>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</si>
  <si>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</si>
  <si>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</si>
  <si>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</si>
  <si>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</si>
  <si>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</si>
  <si>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</si>
  <si>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</si>
  <si>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</si>
  <si>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</si>
  <si>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</si>
  <si>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</si>
  <si>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</si>
  <si>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</si>
  <si>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</si>
  <si>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</si>
  <si>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</si>
  <si>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</si>
  <si>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</si>
  <si>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</si>
  <si>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</si>
  <si>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</si>
  <si>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</si>
  <si>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</si>
  <si>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</si>
  <si>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</si>
  <si>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</si>
  <si>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</si>
  <si>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</si>
  <si>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</si>
  <si>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</si>
  <si>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</si>
  <si>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</si>
  <si>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</si>
  <si>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</si>
  <si>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</si>
  <si>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</si>
  <si>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</si>
  <si>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</si>
  <si>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</si>
  <si>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</si>
  <si>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</si>
  <si>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</si>
  <si>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</si>
  <si>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</si>
  <si>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</si>
  <si>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</si>
  <si>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</si>
  <si>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</si>
  <si>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</si>
  <si>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</si>
  <si>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</si>
  <si>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</si>
  <si>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</si>
  <si>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</si>
  <si>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</si>
  <si>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</si>
  <si>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</si>
  <si>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</si>
  <si>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</si>
  <si>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</si>
  <si>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</si>
  <si>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</si>
  <si>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</si>
  <si>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</si>
  <si>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</si>
  <si>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</si>
  <si>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</si>
  <si>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</si>
  <si>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</si>
  <si>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</si>
  <si>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</si>
  <si>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</si>
  <si>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</si>
  <si>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</si>
  <si>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</si>
  <si>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</si>
  <si>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</si>
  <si>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</si>
  <si>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</si>
  <si>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</si>
  <si>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</si>
  <si>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</si>
  <si>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</si>
  <si>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</si>
  <si>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</si>
  <si>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</si>
  <si>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</si>
  <si>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</si>
  <si>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</si>
  <si>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</si>
  <si>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</si>
  <si>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</si>
  <si>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</si>
  <si>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</si>
  <si>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</si>
  <si>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</si>
  <si>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</si>
  <si>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</si>
  <si>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</si>
  <si>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</si>
  <si>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</si>
  <si>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</si>
  <si>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</si>
  <si>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</si>
  <si>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</si>
  <si>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</si>
  <si>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</si>
  <si>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</si>
  <si>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</si>
  <si>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</si>
  <si>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</si>
  <si>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</si>
  <si>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</si>
  <si>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</si>
  <si>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</si>
  <si>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</si>
  <si>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</si>
  <si>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</si>
  <si>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</si>
  <si>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</si>
  <si>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</si>
  <si>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</si>
  <si>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</si>
  <si>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</si>
  <si>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</si>
  <si>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</si>
  <si>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</si>
  <si>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</si>
  <si>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</si>
  <si>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</si>
  <si>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</si>
  <si>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</si>
  <si>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</si>
  <si>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</si>
  <si>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</si>
  <si>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</si>
  <si>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</si>
  <si>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</si>
  <si>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</si>
  <si>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</si>
  <si>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</si>
  <si>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</si>
  <si>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</si>
  <si>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</si>
  <si>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</si>
  <si>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</si>
  <si>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</si>
  <si>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</si>
  <si>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</si>
  <si>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</si>
  <si>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</si>
  <si>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</si>
  <si>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</si>
  <si>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</si>
  <si>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</si>
  <si>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</si>
  <si>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</si>
  <si>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</si>
  <si>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</si>
  <si>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</si>
  <si>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</si>
  <si>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</si>
  <si>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</si>
  <si>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</si>
  <si>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</si>
  <si>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</si>
  <si>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</si>
  <si>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</si>
  <si>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</si>
  <si>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</si>
  <si>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</si>
  <si>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</si>
  <si>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</si>
  <si>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</si>
  <si>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</si>
  <si>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</si>
  <si>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</si>
  <si>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</si>
  <si>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</si>
  <si>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</si>
  <si>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</si>
  <si>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</si>
  <si>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</si>
  <si>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</si>
  <si>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</si>
  <si>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</si>
  <si>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</si>
  <si>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</si>
  <si>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</si>
  <si>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</si>
  <si>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</si>
  <si>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</si>
  <si>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</si>
  <si>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</si>
  <si>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</si>
  <si>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</si>
  <si>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</si>
  <si>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</si>
  <si>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</si>
  <si>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</si>
  <si>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</si>
  <si>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</si>
  <si>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</si>
  <si>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</si>
  <si>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</si>
  <si>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</si>
  <si>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</si>
  <si>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</si>
  <si>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</si>
  <si>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</si>
  <si>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</si>
  <si>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</si>
  <si>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</si>
  <si>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</si>
  <si>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</si>
  <si>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</si>
  <si>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</si>
  <si>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</si>
  <si>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</si>
  <si>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</si>
  <si>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</si>
  <si>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</si>
  <si>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</si>
  <si>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</si>
  <si>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</si>
  <si>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</si>
  <si>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</si>
  <si>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</si>
  <si>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</si>
  <si>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</si>
  <si>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</si>
  <si>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</si>
  <si>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</si>
  <si>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</si>
  <si>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</si>
  <si>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</si>
  <si>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</si>
  <si>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</si>
  <si>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</si>
  <si>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</si>
  <si>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</si>
  <si>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</si>
  <si>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</si>
  <si>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</si>
  <si>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</si>
  <si>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</si>
  <si>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</si>
  <si>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</si>
  <si>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</si>
  <si>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</si>
  <si>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</si>
  <si>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</si>
  <si>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</si>
  <si>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</si>
  <si>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</si>
  <si>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</si>
  <si>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</si>
  <si>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</si>
  <si>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</si>
  <si>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</si>
  <si>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</si>
  <si>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</si>
  <si>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</si>
  <si>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</si>
  <si>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</si>
  <si>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</si>
  <si>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</si>
  <si>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</si>
  <si>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</si>
  <si>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</si>
  <si>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</si>
  <si>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</si>
  <si>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</si>
  <si>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</si>
  <si>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</si>
  <si>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</si>
  <si>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</si>
  <si>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</si>
  <si>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</si>
  <si>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</si>
  <si>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</si>
  <si>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</si>
  <si>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</si>
  <si>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</si>
  <si>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</si>
  <si>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</si>
  <si>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</si>
  <si>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</si>
  <si>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</si>
  <si>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</si>
  <si>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</si>
  <si>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</si>
  <si>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</si>
  <si>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</si>
  <si>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</si>
  <si>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</si>
  <si>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</si>
  <si>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</si>
  <si>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</si>
  <si>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</si>
  <si>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</si>
  <si>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</si>
  <si>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</si>
  <si>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</si>
  <si>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</si>
  <si>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</si>
  <si>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</si>
  <si>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</si>
  <si>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</si>
  <si>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</si>
  <si>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</si>
  <si>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</si>
  <si>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</si>
  <si>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</si>
  <si>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</si>
  <si>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</si>
  <si>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</si>
  <si>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</si>
  <si>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</si>
  <si>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</si>
  <si>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</si>
  <si>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</si>
  <si>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</si>
  <si>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</si>
  <si>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</si>
  <si>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</si>
  <si>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</si>
  <si>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</si>
  <si>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</si>
  <si>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</si>
  <si>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</si>
  <si>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</si>
  <si>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</si>
  <si>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</si>
  <si>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</si>
  <si>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</si>
  <si>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</si>
  <si>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</si>
  <si>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</si>
  <si>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</si>
  <si>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</si>
  <si>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</si>
  <si>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</si>
  <si>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</si>
  <si>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</si>
  <si>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</si>
  <si>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</si>
  <si>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</si>
  <si>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</si>
  <si>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</si>
  <si>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</si>
  <si>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</si>
  <si>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</si>
  <si>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</si>
  <si>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</si>
  <si>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</si>
  <si>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</si>
  <si>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</si>
  <si>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</si>
  <si>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</si>
  <si>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</si>
  <si>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</si>
  <si>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</si>
  <si>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</si>
  <si>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</si>
  <si>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</si>
  <si>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</si>
  <si>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</si>
  <si>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</si>
  <si>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</si>
  <si>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</si>
  <si>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</si>
  <si>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</si>
  <si>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</si>
  <si>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</si>
  <si>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</si>
  <si>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</si>
  <si>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</si>
  <si>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</si>
  <si>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</si>
  <si>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</si>
  <si>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</si>
  <si>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</si>
  <si>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</si>
  <si>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</si>
  <si>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</si>
  <si>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</si>
  <si>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</si>
  <si>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</si>
  <si>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</si>
  <si>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</si>
  <si>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</si>
  <si>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</si>
  <si>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</si>
  <si>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</si>
  <si>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</si>
  <si>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</si>
  <si>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</si>
  <si>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</si>
  <si>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</si>
  <si>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</si>
  <si>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</si>
  <si>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</si>
  <si>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</si>
  <si>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</si>
  <si>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</si>
  <si>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</si>
  <si>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</si>
  <si>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</si>
  <si>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</si>
  <si>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</si>
  <si>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</si>
  <si>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</si>
  <si>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</si>
  <si>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</si>
  <si>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</si>
  <si>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</si>
  <si>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</si>
  <si>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</si>
  <si>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</si>
  <si>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</si>
  <si>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</si>
  <si>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</si>
  <si>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</si>
  <si>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</si>
  <si>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</si>
  <si>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</si>
  <si>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</si>
  <si>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</si>
  <si>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</si>
  <si>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</si>
  <si>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</si>
  <si>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</si>
  <si>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</si>
  <si>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</si>
  <si>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</si>
  <si>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</si>
  <si>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</si>
  <si>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</si>
  <si>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</si>
  <si>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</si>
  <si>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</si>
  <si>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</si>
  <si>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</si>
  <si>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</si>
  <si>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</si>
  <si>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</si>
  <si>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</si>
  <si>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</si>
  <si>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</si>
  <si>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</si>
  <si>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</si>
  <si>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</si>
  <si>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</si>
  <si>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</si>
  <si>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</si>
  <si>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</si>
  <si>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</si>
  <si>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</si>
  <si>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</si>
  <si>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</si>
  <si>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</si>
  <si>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</si>
  <si>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</si>
  <si>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</si>
  <si>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</si>
  <si>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</si>
  <si>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</si>
  <si>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</si>
  <si>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</si>
  <si>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</si>
  <si>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</si>
  <si>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</si>
  <si>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</si>
  <si>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</si>
  <si>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</si>
  <si>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</si>
  <si>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</si>
  <si>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</si>
  <si>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</si>
  <si>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</si>
  <si>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</si>
  <si>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</si>
  <si>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</si>
  <si>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</si>
  <si>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</si>
  <si>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</si>
  <si>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</si>
  <si>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</si>
  <si>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</si>
  <si>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</si>
  <si>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</si>
  <si>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</si>
  <si>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</si>
  <si>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</si>
  <si>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</si>
  <si>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</si>
  <si>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</si>
  <si>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</si>
  <si>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</si>
  <si>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</si>
  <si>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</si>
  <si>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</si>
  <si>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</si>
  <si>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</si>
  <si>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</si>
  <si>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</si>
  <si>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</si>
  <si>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</si>
  <si>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</si>
  <si>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</si>
  <si>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</si>
  <si>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</si>
  <si>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</si>
  <si>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</si>
  <si>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</si>
  <si>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</si>
  <si>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</si>
  <si>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</si>
  <si>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</si>
  <si>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</si>
  <si>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</si>
  <si>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</si>
  <si>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</si>
  <si>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</si>
  <si>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</si>
  <si>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</si>
  <si>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</si>
  <si>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</si>
  <si>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</si>
  <si>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</si>
  <si>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</si>
  <si>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</si>
  <si>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</si>
  <si>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</si>
  <si>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</si>
  <si>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</si>
  <si>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</si>
  <si>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</si>
  <si>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</si>
  <si>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</si>
  <si>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</si>
  <si>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</si>
  <si>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</si>
  <si>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</si>
  <si>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</si>
  <si>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</si>
  <si>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</si>
  <si>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</si>
  <si>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</si>
  <si>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</si>
  <si>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</si>
  <si>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</si>
  <si>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</si>
  <si>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</si>
  <si>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</si>
  <si>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</si>
  <si>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</si>
  <si>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</si>
  <si>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</si>
  <si>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</si>
  <si>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</si>
  <si>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</si>
  <si>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</si>
  <si>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</si>
  <si>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</si>
  <si>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</si>
  <si>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</si>
  <si>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</si>
  <si>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</si>
  <si>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</si>
  <si>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</si>
  <si>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</si>
  <si>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</si>
  <si>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</si>
  <si>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</si>
  <si>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</si>
  <si>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</si>
  <si>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</si>
  <si>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</si>
  <si>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</si>
  <si>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</si>
  <si>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</si>
  <si>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</si>
  <si>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</si>
  <si>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</si>
  <si>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</si>
  <si>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</si>
  <si>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</si>
  <si>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</si>
  <si>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</si>
  <si>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</si>
  <si>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</si>
  <si>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</si>
  <si>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</si>
  <si>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</si>
  <si>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</si>
  <si>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</si>
  <si>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</si>
  <si>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</si>
  <si>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</si>
  <si>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</si>
  <si>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</si>
  <si>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</si>
  <si>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</si>
  <si>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</si>
  <si>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</si>
  <si>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</si>
  <si>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</si>
  <si>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</si>
  <si>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</si>
  <si>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</si>
  <si>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</si>
  <si>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</si>
  <si>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</si>
  <si>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</si>
  <si>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</si>
  <si>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</si>
  <si>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</si>
  <si>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</si>
  <si>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</si>
  <si>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</si>
  <si>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</si>
  <si>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</si>
  <si>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</si>
  <si>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</si>
  <si>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</si>
  <si>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</si>
  <si>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</si>
  <si>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</si>
  <si>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</si>
  <si>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</si>
  <si>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</si>
  <si>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</si>
  <si>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</si>
  <si>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</si>
  <si>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</si>
  <si>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</si>
  <si>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</si>
  <si>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</si>
  <si>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</si>
  <si>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</si>
  <si>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</si>
  <si>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</si>
  <si>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</si>
  <si>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</si>
  <si>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</si>
  <si>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</si>
  <si>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</si>
  <si>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</si>
  <si>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</si>
  <si>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</si>
  <si>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</si>
  <si>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</si>
  <si>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</si>
  <si>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</si>
  <si>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</si>
  <si>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</si>
  <si>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</si>
  <si>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</si>
  <si>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</si>
  <si>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</si>
  <si>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</si>
  <si>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</si>
  <si>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</si>
  <si>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</si>
  <si>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</si>
  <si>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</si>
  <si>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</si>
  <si>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</si>
  <si>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</si>
  <si>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</si>
  <si>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</si>
  <si>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</si>
  <si>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</si>
  <si>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</si>
  <si>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</si>
  <si>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</si>
  <si>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</si>
  <si>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</si>
  <si>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</si>
  <si>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</si>
  <si>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</si>
  <si>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</si>
  <si>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</si>
  <si>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</si>
  <si>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</si>
  <si>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</si>
  <si>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</si>
  <si>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</si>
  <si>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</si>
  <si>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</si>
  <si>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</si>
  <si>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</si>
  <si>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</si>
  <si>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</si>
  <si>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</si>
  <si>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</si>
  <si>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</si>
  <si>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</si>
  <si>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</si>
  <si>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</si>
  <si>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</si>
  <si>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</si>
  <si>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</si>
  <si>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</si>
  <si>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</si>
  <si>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</si>
  <si>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</si>
  <si>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</si>
  <si>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</si>
  <si>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</si>
  <si>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</si>
  <si>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</si>
  <si>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</si>
  <si>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</si>
  <si>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</si>
  <si>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</si>
  <si>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</si>
  <si>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</si>
  <si>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</si>
  <si>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</si>
  <si>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</si>
  <si>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</si>
  <si>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</si>
  <si>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</si>
  <si>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</si>
  <si>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</si>
  <si>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</si>
  <si>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</si>
  <si>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</si>
  <si>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</si>
  <si>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</si>
  <si>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</si>
  <si>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</si>
  <si>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</si>
  <si>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</si>
  <si>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</si>
  <si>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</si>
  <si>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</si>
  <si>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</si>
  <si>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</si>
  <si>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</si>
  <si>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</si>
  <si>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</si>
  <si>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</si>
  <si>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</si>
  <si>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</si>
  <si>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</si>
  <si>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</si>
  <si>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</si>
  <si>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</si>
  <si>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</si>
  <si>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</si>
  <si>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</si>
  <si>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</si>
  <si>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</si>
  <si>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</si>
  <si>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</si>
  <si>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</si>
  <si>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</si>
  <si>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</si>
  <si>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</si>
  <si>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</si>
  <si>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</si>
  <si>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</si>
  <si>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</si>
  <si>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</si>
  <si>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</si>
  <si>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</si>
  <si>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</si>
  <si>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</si>
  <si>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</si>
  <si>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</si>
  <si>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</si>
  <si>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</si>
  <si>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</si>
  <si>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</si>
  <si>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</si>
  <si>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</si>
  <si>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</si>
  <si>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</si>
  <si>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</si>
  <si>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</si>
  <si>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</si>
  <si>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</si>
  <si>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</si>
  <si>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</si>
  <si>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</si>
  <si>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</si>
  <si>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</si>
  <si>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</si>
  <si>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</si>
  <si>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</si>
  <si>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</si>
  <si>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</si>
  <si>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</si>
  <si>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</si>
  <si>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</si>
  <si>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</si>
  <si>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</si>
  <si>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</si>
  <si>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</si>
  <si>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</si>
  <si>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</si>
  <si>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</si>
  <si>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</si>
  <si>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</si>
  <si>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</si>
  <si>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</si>
  <si>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</si>
  <si>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</si>
  <si>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</si>
  <si>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</si>
  <si>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</si>
  <si>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</si>
  <si>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</si>
  <si>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</si>
  <si>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</si>
  <si>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</si>
  <si>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</si>
  <si>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</si>
  <si>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</si>
  <si>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</si>
  <si>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</si>
  <si>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</si>
  <si>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</si>
  <si>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</si>
  <si>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</si>
  <si>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</si>
  <si>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</si>
  <si>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</si>
  <si>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</si>
  <si>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</si>
  <si>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</si>
  <si>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</si>
  <si>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</si>
  <si>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</si>
  <si>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</si>
  <si>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</si>
  <si>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</si>
  <si>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</si>
  <si>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</si>
  <si>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</si>
  <si>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</si>
  <si>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</si>
  <si>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</si>
  <si>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</si>
  <si>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</si>
  <si>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</si>
  <si>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</si>
  <si>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</si>
  <si>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</si>
  <si>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</si>
  <si>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</si>
  <si>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</si>
  <si>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</si>
  <si>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</si>
  <si>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</si>
  <si>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</si>
  <si>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</si>
  <si>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</si>
  <si>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</si>
  <si>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</si>
  <si>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</si>
  <si>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</si>
  <si>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</si>
  <si>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</si>
  <si>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</si>
  <si>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</si>
  <si>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</si>
  <si>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</si>
  <si>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</si>
  <si>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</si>
  <si>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</si>
  <si>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</si>
  <si>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</si>
  <si>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</si>
  <si>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</si>
  <si>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</si>
  <si>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</si>
  <si>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</si>
  <si>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</si>
  <si>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</si>
  <si>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</si>
  <si>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</si>
  <si>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</si>
  <si>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</si>
  <si>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</si>
  <si>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</si>
  <si>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</si>
  <si>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</si>
  <si>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</si>
  <si>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</si>
  <si>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</si>
  <si>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</si>
  <si>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</si>
  <si>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</si>
  <si>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</si>
  <si>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</si>
  <si>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</si>
  <si>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</si>
  <si>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</si>
  <si>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</si>
  <si>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</si>
  <si>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</si>
  <si>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</si>
  <si>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</si>
  <si>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</si>
  <si>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</si>
  <si>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</si>
  <si>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</si>
  <si>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</si>
  <si>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</si>
  <si>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</si>
  <si>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</si>
  <si>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</si>
  <si>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</si>
  <si>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</si>
  <si>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</si>
  <si>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</si>
  <si>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</si>
  <si>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</si>
  <si>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</si>
  <si>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</si>
  <si>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</si>
  <si>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</si>
  <si>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</si>
  <si>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</si>
  <si>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</si>
  <si>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</si>
  <si>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</si>
  <si>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</si>
  <si>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</si>
  <si>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</si>
  <si>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</si>
  <si>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</si>
  <si>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</si>
  <si>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</si>
  <si>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</si>
  <si>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</si>
  <si>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</si>
  <si>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</si>
  <si>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</si>
  <si>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</si>
  <si>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</si>
  <si>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</si>
  <si>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</si>
  <si>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</si>
  <si>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</si>
  <si>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</si>
  <si>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</si>
  <si>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</si>
  <si>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</si>
  <si>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</si>
  <si>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</si>
  <si>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</si>
  <si>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</si>
  <si>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</si>
  <si>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</si>
  <si>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</si>
  <si>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</si>
  <si>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</si>
  <si>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</si>
  <si>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</si>
  <si>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</si>
  <si>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</si>
  <si>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</si>
  <si>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</si>
  <si>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</si>
  <si>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</si>
  <si>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</si>
  <si>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</si>
  <si>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</si>
  <si>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</si>
  <si>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</si>
  <si>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</si>
  <si>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</si>
  <si>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</si>
  <si>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</si>
  <si>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</si>
  <si>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</si>
  <si>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</si>
  <si>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</si>
  <si>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</si>
  <si>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</si>
  <si>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</si>
  <si>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</si>
  <si>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</si>
  <si>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</si>
  <si>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</si>
  <si>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</si>
  <si>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</si>
  <si>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</si>
  <si>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</si>
  <si>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</si>
  <si>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</si>
  <si>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</si>
  <si>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</si>
  <si>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</si>
  <si>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</si>
  <si>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</si>
  <si>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</si>
  <si>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</si>
  <si>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</si>
  <si>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</si>
  <si>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</si>
  <si>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</si>
  <si>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</si>
  <si>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</si>
  <si>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</si>
  <si>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</si>
  <si>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</si>
  <si>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</si>
  <si>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</si>
  <si>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</si>
  <si>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</si>
  <si>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</si>
  <si>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</si>
  <si>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</si>
  <si>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</si>
  <si>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</si>
  <si>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</si>
  <si>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</si>
  <si>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</si>
  <si>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</si>
  <si>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</si>
  <si>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</si>
  <si>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</si>
  <si>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</si>
  <si>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</si>
  <si>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</si>
  <si>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</si>
  <si>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</si>
  <si>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</si>
  <si>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</si>
  <si>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</si>
  <si>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</si>
  <si>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</si>
  <si>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</si>
  <si>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</si>
  <si>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</si>
  <si>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</si>
  <si>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</si>
  <si>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</si>
  <si>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</si>
  <si>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</si>
  <si>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</si>
  <si>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</si>
  <si>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</si>
  <si>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</si>
  <si>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</si>
  <si>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</si>
  <si>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</si>
  <si>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</si>
  <si>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</si>
  <si>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</si>
  <si>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</si>
  <si>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</si>
  <si>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</si>
  <si>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</si>
  <si>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</si>
  <si>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</si>
  <si>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</si>
  <si>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</si>
  <si>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</si>
  <si>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</si>
  <si>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</si>
  <si>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</si>
  <si>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</si>
  <si>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</si>
  <si>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</si>
  <si>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</si>
  <si>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</si>
  <si>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</si>
  <si>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</si>
  <si>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</si>
  <si>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</si>
  <si>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</si>
  <si>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</si>
  <si>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</si>
  <si>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</si>
  <si>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</si>
  <si>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</si>
  <si>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</si>
  <si>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</si>
  <si>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</si>
  <si>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</si>
  <si>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</si>
  <si>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</si>
  <si>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</si>
  <si>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</si>
  <si>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</si>
  <si>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</si>
  <si>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</si>
  <si>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</si>
  <si>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</si>
  <si>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</si>
  <si>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</si>
  <si>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</si>
  <si>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</si>
  <si>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</si>
  <si>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</si>
  <si>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</si>
  <si>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</si>
  <si>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</si>
  <si>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</si>
  <si>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</si>
  <si>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</si>
  <si>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</si>
  <si>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</si>
  <si>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</si>
  <si>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</si>
  <si>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</si>
  <si>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</si>
  <si>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</si>
  <si>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</si>
  <si>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</si>
  <si>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</si>
  <si>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</si>
  <si>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</si>
  <si>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</si>
  <si>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</si>
  <si>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</si>
  <si>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</si>
  <si>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</si>
  <si>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</si>
  <si>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</si>
  <si>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</si>
  <si>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</si>
  <si>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</si>
  <si>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</si>
  <si>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</si>
  <si>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</si>
  <si>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</si>
  <si>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</si>
  <si>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</si>
  <si>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</si>
  <si>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</si>
  <si>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</si>
  <si>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</si>
  <si>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</si>
  <si>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</si>
  <si>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</si>
  <si>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</si>
  <si>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</si>
  <si>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</si>
  <si>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</si>
  <si>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</si>
  <si>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</si>
  <si>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</si>
  <si>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</si>
  <si>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</si>
  <si>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</si>
  <si>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</si>
  <si>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</si>
  <si>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</si>
  <si>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</si>
  <si>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</si>
  <si>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</si>
  <si>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</si>
  <si>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</si>
  <si>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</si>
  <si>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</si>
  <si>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</si>
  <si>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</si>
  <si>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</si>
  <si>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</si>
  <si>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</si>
  <si>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</si>
  <si>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</si>
  <si>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</si>
  <si>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</si>
  <si>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</si>
  <si>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</si>
  <si>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</si>
  <si>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</si>
  <si>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</si>
  <si>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</si>
  <si>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</si>
  <si>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</si>
  <si>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</si>
  <si>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</si>
  <si>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</si>
  <si>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</si>
  <si>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</si>
  <si>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</si>
  <si>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</si>
  <si>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</si>
  <si>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</si>
  <si>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</si>
  <si>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</si>
  <si>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</si>
  <si>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</si>
  <si>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</si>
  <si>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</si>
  <si>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</si>
  <si>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</si>
  <si>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</si>
  <si>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</si>
  <si>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</si>
  <si>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</si>
  <si>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</si>
  <si>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</si>
  <si>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</si>
  <si>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</si>
  <si>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</si>
  <si>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</si>
  <si>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</si>
  <si>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</si>
  <si>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</si>
  <si>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</si>
  <si>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</si>
  <si>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</si>
  <si>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</si>
  <si>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</si>
  <si>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</si>
  <si>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</si>
  <si>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</si>
  <si>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</si>
  <si>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</si>
  <si>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</si>
  <si>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</si>
  <si>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</si>
  <si>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</si>
  <si>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</si>
  <si>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</si>
  <si>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</si>
  <si>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</si>
  <si>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</si>
  <si>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</si>
  <si>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</si>
  <si>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</si>
  <si>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</si>
  <si>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</si>
  <si>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</si>
  <si>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</si>
  <si>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</si>
  <si>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</si>
  <si>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</si>
  <si>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</si>
  <si>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</si>
  <si>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</si>
  <si>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</si>
  <si>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</si>
  <si>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</si>
  <si>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</si>
  <si>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</si>
  <si>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</si>
  <si>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</si>
  <si>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</si>
  <si>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</si>
  <si>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</si>
  <si>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</si>
  <si>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</si>
  <si>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</si>
  <si>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</si>
  <si>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</si>
  <si>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</si>
  <si>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</si>
  <si>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</si>
  <si>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</si>
  <si>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</si>
  <si>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</si>
  <si>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</si>
  <si>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</si>
  <si>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</si>
  <si>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</si>
  <si>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</si>
  <si>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</si>
  <si>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</si>
  <si>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</si>
  <si>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</si>
  <si>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</si>
  <si>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</si>
  <si>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</si>
  <si>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</si>
  <si>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</si>
  <si>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</si>
  <si>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</si>
  <si>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</si>
  <si>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</si>
  <si>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</si>
  <si>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</si>
  <si>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</si>
  <si>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</si>
  <si>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</si>
  <si>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</si>
  <si>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</si>
  <si>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</si>
  <si>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</si>
  <si>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</si>
  <si>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</si>
  <si>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</si>
  <si>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</si>
  <si>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</si>
  <si>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</si>
  <si>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</si>
  <si>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</si>
  <si>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</si>
  <si>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</si>
  <si>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</si>
  <si>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</si>
  <si>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</si>
  <si>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</si>
  <si>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</si>
  <si>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</si>
  <si>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</si>
  <si>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</si>
  <si>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</si>
  <si>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</si>
  <si>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</si>
  <si>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</si>
  <si>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</si>
  <si>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</si>
  <si>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</si>
  <si>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</si>
  <si>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</si>
  <si>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</si>
  <si>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</si>
  <si>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</si>
  <si>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</si>
  <si>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</si>
  <si>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</si>
  <si>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</si>
  <si>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</si>
  <si>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</si>
  <si>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</si>
  <si>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</si>
  <si>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</si>
  <si>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</si>
  <si>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</si>
  <si>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</si>
  <si>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</si>
  <si>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</si>
  <si>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</si>
  <si>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</si>
  <si>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</si>
  <si>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</si>
  <si>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</si>
  <si>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</si>
  <si>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</si>
  <si>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</si>
  <si>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</si>
  <si>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</si>
  <si>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</si>
  <si>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</si>
  <si>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</si>
  <si>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</si>
  <si>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</si>
  <si>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</si>
  <si>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</si>
  <si>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</si>
  <si>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</si>
  <si>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</si>
  <si>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</si>
  <si>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</si>
  <si>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</si>
  <si>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</si>
  <si>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</si>
  <si>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</si>
  <si>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</si>
  <si>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</si>
  <si>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</si>
  <si>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</si>
  <si>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</si>
  <si>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</si>
  <si>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</si>
  <si>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</si>
  <si>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</si>
  <si>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</si>
  <si>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</si>
  <si>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</si>
  <si>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</si>
  <si>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</si>
  <si>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</si>
  <si>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</si>
  <si>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</si>
  <si>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</si>
  <si>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</si>
  <si>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</si>
  <si>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</si>
  <si>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</si>
  <si>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</si>
  <si>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</si>
  <si>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</si>
  <si>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</si>
  <si>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</si>
  <si>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</si>
  <si>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</si>
  <si>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</si>
  <si>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</si>
  <si>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</si>
  <si>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</si>
  <si>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</si>
  <si>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</si>
  <si>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</si>
  <si>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</si>
  <si>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</si>
  <si>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</si>
  <si>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</si>
  <si>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</si>
  <si>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</si>
  <si>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</si>
  <si>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</si>
  <si>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</si>
  <si>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</si>
  <si>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</si>
  <si>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</si>
  <si>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</si>
  <si>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</si>
  <si>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</si>
  <si>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</si>
  <si>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</si>
  <si>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</si>
  <si>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</si>
  <si>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</si>
  <si>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</si>
  <si>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</si>
  <si>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</si>
  <si>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</si>
  <si>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</si>
  <si>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</si>
  <si>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</si>
  <si>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</si>
  <si>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</si>
  <si>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</si>
  <si>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</si>
  <si>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</si>
  <si>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</si>
  <si>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</si>
  <si>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</si>
  <si>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</si>
  <si>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</si>
  <si>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</si>
  <si>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</si>
  <si>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</si>
  <si>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</si>
  <si>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</si>
  <si>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</si>
  <si>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</si>
  <si>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</si>
  <si>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</si>
  <si>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</si>
  <si>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</si>
  <si>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</si>
  <si>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</si>
  <si>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</si>
  <si>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</si>
  <si>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</si>
  <si>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</si>
  <si>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</si>
  <si>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</si>
  <si>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</si>
  <si>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</si>
  <si>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</si>
  <si>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</si>
  <si>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</si>
  <si>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</si>
  <si>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</si>
  <si>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</si>
  <si>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</si>
  <si>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</si>
  <si>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</si>
  <si>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</si>
  <si>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</si>
  <si>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</si>
  <si>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</si>
  <si>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</si>
  <si>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</si>
  <si>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</si>
  <si>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</si>
  <si>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</si>
  <si>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</si>
  <si>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</si>
  <si>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</si>
  <si>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</si>
  <si>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</si>
  <si>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</si>
  <si>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</si>
  <si>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</si>
  <si>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</si>
  <si>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</si>
  <si>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</si>
  <si>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</si>
  <si>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</si>
  <si>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</si>
  <si>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</si>
  <si>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</si>
  <si>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</si>
  <si>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</si>
  <si>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</si>
  <si>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</si>
  <si>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</si>
  <si>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</si>
  <si>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</si>
  <si>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</si>
  <si>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</si>
  <si>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</si>
  <si>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</si>
  <si>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</si>
  <si>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</si>
  <si>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</si>
  <si>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</si>
  <si>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</si>
  <si>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</si>
  <si>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</si>
  <si>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</si>
  <si>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</si>
  <si>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</si>
  <si>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</si>
  <si>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</si>
  <si>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</si>
  <si>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</si>
  <si>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</si>
  <si>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</si>
  <si>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</si>
  <si>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</si>
  <si>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</si>
  <si>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</si>
  <si>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</si>
  <si>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</si>
  <si>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</si>
  <si>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</si>
  <si>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</si>
  <si>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</si>
  <si>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</si>
  <si>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</si>
  <si>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</si>
  <si>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</si>
  <si>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</si>
  <si>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</si>
  <si>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</si>
  <si>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</si>
  <si>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</si>
  <si>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</si>
  <si>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</si>
  <si>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</si>
  <si>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</si>
  <si>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</si>
  <si>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</si>
  <si>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</si>
  <si>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</si>
  <si>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</si>
  <si>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</si>
  <si>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</si>
  <si>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</si>
  <si>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</si>
  <si>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</si>
  <si>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</si>
  <si>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</si>
  <si>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</si>
  <si>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</si>
  <si>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</si>
  <si>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</si>
  <si>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</si>
  <si>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</si>
  <si>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</si>
  <si>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</si>
  <si>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</si>
  <si>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</si>
  <si>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</si>
  <si>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</si>
  <si>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</si>
  <si>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</si>
  <si>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</si>
  <si>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</si>
  <si>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</si>
  <si>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</si>
  <si>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</si>
  <si>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</si>
  <si>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</si>
  <si>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</si>
  <si>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</si>
  <si>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</si>
  <si>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</si>
  <si>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</si>
  <si>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</si>
  <si>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</si>
  <si>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</si>
  <si>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</si>
  <si>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</si>
  <si>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</si>
  <si>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</si>
  <si>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</si>
  <si>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</si>
  <si>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</si>
  <si>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</si>
  <si>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</si>
  <si>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</si>
  <si>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</si>
  <si>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</si>
  <si>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</si>
  <si>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</si>
  <si>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</si>
  <si>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</si>
  <si>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</si>
  <si>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</si>
  <si>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</si>
  <si>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</si>
  <si>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</si>
  <si>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</si>
  <si>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</si>
  <si>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</si>
  <si>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</si>
  <si>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</si>
  <si>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</si>
  <si>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</si>
  <si>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</si>
  <si>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</si>
  <si>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</si>
  <si>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</si>
  <si>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</si>
  <si>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</si>
  <si>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</si>
  <si>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</si>
  <si>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</si>
  <si>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</si>
  <si>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</si>
  <si>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</si>
  <si>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</si>
  <si>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</si>
  <si>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</si>
  <si>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</si>
  <si>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</si>
  <si>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</si>
  <si>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</si>
  <si>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</si>
  <si>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</si>
  <si>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</si>
  <si>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</si>
  <si>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</si>
  <si>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</si>
  <si>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</si>
  <si>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</si>
  <si>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</si>
  <si>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</si>
  <si>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</si>
  <si>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</si>
  <si>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</si>
  <si>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</si>
  <si>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</si>
  <si>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</si>
  <si>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</si>
  <si>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</si>
  <si>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</si>
  <si>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</si>
  <si>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</si>
  <si>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</si>
  <si>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</si>
  <si>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</si>
  <si>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</si>
  <si>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</si>
  <si>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</si>
  <si>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</si>
  <si>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</si>
  <si>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</si>
  <si>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</si>
  <si>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</si>
  <si>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</si>
  <si>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</si>
  <si>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</si>
  <si>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</si>
  <si>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</si>
  <si>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</si>
  <si>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</si>
  <si>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</si>
  <si>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</si>
  <si>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</si>
  <si>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</si>
  <si>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</si>
  <si>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</si>
  <si>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</si>
  <si>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</si>
  <si>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</si>
  <si>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</si>
  <si>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</si>
  <si>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</si>
  <si>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</si>
  <si>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</si>
  <si>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</si>
  <si>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</si>
  <si>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</si>
  <si>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</si>
  <si>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</si>
  <si>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</si>
  <si>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</si>
  <si>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</si>
  <si>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</si>
  <si>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</si>
  <si>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</si>
  <si>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</si>
  <si>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</si>
  <si>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</si>
  <si>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</si>
  <si>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</si>
  <si>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</si>
  <si>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</si>
  <si>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</si>
  <si>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</si>
  <si>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</si>
  <si>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</si>
  <si>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</si>
  <si>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</si>
  <si>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</si>
  <si>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</si>
  <si>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</si>
  <si>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</si>
  <si>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</si>
  <si>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</si>
  <si>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</si>
  <si>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</si>
  <si>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</si>
  <si>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</si>
  <si>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</si>
  <si>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</si>
  <si>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</si>
  <si>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</si>
  <si>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</si>
  <si>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</si>
  <si>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</si>
  <si>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</si>
  <si>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</si>
  <si>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</si>
  <si>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</si>
  <si>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</si>
  <si>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</si>
  <si>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</si>
  <si>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</si>
  <si>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</si>
  <si>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</si>
  <si>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</si>
  <si>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</si>
  <si>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</si>
  <si>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</si>
  <si>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</si>
  <si>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</si>
  <si>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</si>
  <si>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</si>
  <si>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</si>
  <si>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</si>
  <si>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</si>
  <si>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</si>
  <si>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</si>
  <si>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</si>
  <si>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</si>
  <si>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</si>
  <si>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</si>
  <si>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</si>
  <si>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</si>
  <si>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</si>
  <si>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</si>
  <si>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</si>
  <si>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</si>
  <si>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</si>
  <si>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</si>
  <si>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</si>
  <si>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</si>
  <si>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</si>
  <si>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</si>
  <si>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</si>
  <si>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</si>
  <si>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</si>
  <si>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</si>
  <si>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</si>
  <si>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</si>
  <si>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</si>
  <si>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</si>
  <si>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</si>
  <si>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</si>
  <si>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</si>
  <si>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</si>
  <si>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</si>
  <si>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</si>
  <si>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</si>
  <si>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</si>
  <si>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</si>
  <si>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</si>
  <si>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</si>
  <si>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</si>
  <si>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</si>
  <si>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</si>
  <si>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</si>
  <si>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</si>
  <si>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</si>
  <si>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</si>
  <si>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</si>
  <si>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</si>
  <si>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</si>
  <si>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</si>
  <si>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</si>
  <si>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</si>
  <si>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</si>
  <si>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</si>
  <si>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</si>
  <si>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</si>
  <si>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</si>
  <si>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</si>
  <si>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</si>
  <si>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</si>
  <si>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</si>
  <si>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</si>
  <si>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</si>
  <si>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</si>
  <si>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</si>
  <si>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</si>
  <si>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</si>
  <si>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</si>
  <si>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</si>
  <si>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</si>
  <si>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</si>
  <si>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</si>
  <si>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</si>
  <si>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</si>
  <si>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</si>
  <si>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</si>
  <si>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</si>
  <si>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</si>
  <si>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</si>
  <si>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</si>
  <si>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</si>
  <si>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</si>
  <si>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</si>
  <si>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</si>
  <si>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</si>
  <si>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</si>
  <si>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</si>
  <si>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</si>
  <si>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</si>
  <si>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</si>
  <si>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</si>
  <si>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</si>
  <si>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</si>
  <si>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</si>
  <si>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</si>
  <si>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</si>
  <si>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</si>
  <si>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</si>
  <si>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</si>
  <si>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</si>
  <si>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</si>
  <si>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</si>
  <si>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</si>
  <si>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</si>
  <si>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</si>
  <si>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</si>
  <si>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</si>
  <si>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</si>
  <si>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</si>
  <si>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</si>
  <si>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</si>
  <si>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</si>
  <si>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</si>
  <si>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</si>
  <si>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</si>
  <si>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</si>
  <si>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</si>
  <si>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</si>
  <si>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</si>
  <si>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</si>
  <si>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</si>
  <si>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</si>
  <si>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</si>
  <si>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</si>
  <si>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</si>
  <si>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</si>
  <si>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</si>
  <si>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</si>
  <si>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</si>
  <si>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</si>
  <si>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</si>
  <si>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</si>
  <si>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</si>
  <si>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</si>
  <si>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</si>
  <si>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</si>
  <si>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</si>
  <si>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</si>
  <si>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</si>
  <si>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</si>
  <si>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</si>
  <si>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</si>
  <si>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</si>
  <si>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</si>
  <si>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</si>
  <si>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</si>
  <si>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</si>
  <si>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</si>
  <si>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</si>
  <si>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</si>
  <si>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</si>
  <si>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</si>
  <si>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</si>
  <si>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</si>
  <si>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</si>
  <si>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</si>
  <si>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</si>
  <si>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</si>
  <si>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</si>
  <si>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</si>
  <si>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</si>
  <si>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</si>
  <si>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</si>
  <si>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</si>
  <si>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</si>
  <si>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</si>
  <si>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</si>
  <si>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</si>
  <si>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</si>
  <si>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</si>
  <si>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</si>
  <si>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</si>
  <si>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</si>
  <si>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</si>
  <si>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</si>
  <si>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</si>
  <si>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</si>
  <si>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</si>
  <si>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</si>
  <si>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</si>
  <si>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</si>
  <si>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</si>
  <si>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</si>
  <si>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</si>
  <si>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</si>
  <si>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</si>
  <si>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</si>
  <si>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</si>
  <si>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</si>
  <si>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</si>
  <si>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</si>
  <si>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</si>
  <si>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</si>
  <si>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</si>
  <si>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</si>
  <si>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</si>
  <si>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</si>
  <si>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</si>
  <si>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</si>
  <si>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</si>
  <si>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</si>
  <si>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</si>
  <si>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</si>
  <si>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</si>
  <si>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</si>
  <si>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</si>
  <si>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</si>
  <si>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</si>
  <si>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</si>
  <si>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</si>
  <si>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</si>
  <si>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</si>
  <si>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</si>
  <si>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</si>
  <si>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</si>
  <si>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</si>
  <si>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</si>
  <si>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</si>
  <si>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</si>
  <si>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</si>
  <si>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</si>
  <si>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</si>
  <si>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</si>
  <si>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</si>
  <si>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</si>
  <si>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</si>
  <si>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</si>
  <si>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</si>
  <si>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</si>
  <si>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</si>
  <si>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</si>
  <si>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</si>
  <si>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</si>
  <si>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</si>
  <si>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</si>
  <si>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</si>
  <si>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</si>
  <si>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</si>
  <si>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</si>
  <si>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</si>
  <si>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</si>
  <si>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</si>
  <si>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</si>
  <si>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</si>
  <si>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</si>
  <si>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</si>
  <si>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</si>
  <si>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</si>
  <si>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</si>
  <si>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</si>
  <si>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</si>
  <si>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</si>
  <si>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</si>
  <si>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</si>
  <si>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</si>
  <si>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</si>
  <si>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</si>
  <si>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</si>
  <si>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</si>
  <si>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</si>
  <si>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</si>
  <si>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</si>
  <si>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</si>
  <si>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</si>
  <si>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</si>
  <si>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</si>
  <si>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</si>
  <si>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</si>
  <si>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</si>
  <si>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</si>
  <si>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</si>
  <si>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</si>
  <si>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</si>
  <si>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</si>
  <si>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</si>
  <si>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</si>
  <si>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</si>
  <si>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</si>
  <si>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</si>
  <si>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</si>
  <si>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</si>
  <si>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</si>
  <si>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</si>
  <si>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</si>
  <si>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</si>
  <si>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</si>
  <si>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</si>
  <si>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</si>
  <si>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</si>
  <si>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</si>
  <si>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</si>
  <si>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</si>
  <si>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</si>
  <si>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</si>
  <si>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</si>
  <si>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</si>
  <si>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</si>
  <si>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</si>
  <si>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</si>
  <si>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</si>
  <si>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</si>
  <si>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</si>
  <si>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</si>
  <si>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</si>
  <si>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</si>
  <si>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</si>
  <si>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</si>
  <si>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</si>
  <si>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</si>
  <si>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</si>
  <si>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</si>
  <si>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</si>
  <si>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</si>
  <si>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</si>
  <si>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</si>
  <si>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</si>
  <si>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</si>
  <si>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</si>
  <si>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</si>
  <si>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</si>
  <si>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</si>
  <si>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</si>
  <si>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</si>
  <si>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</si>
  <si>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</si>
  <si>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</si>
  <si>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</si>
  <si>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</si>
  <si>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</si>
  <si>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</si>
  <si>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</si>
  <si>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</si>
  <si>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</si>
  <si>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</si>
  <si>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</si>
  <si>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</si>
  <si>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</si>
  <si>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</si>
  <si>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</si>
  <si>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</si>
  <si>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</si>
  <si>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</si>
  <si>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</si>
  <si>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</si>
  <si>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</si>
  <si>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</si>
  <si>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</si>
  <si>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</si>
  <si>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</si>
  <si>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</si>
  <si>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</si>
  <si>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</si>
  <si>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</si>
  <si>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</si>
  <si>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</si>
  <si>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</si>
  <si>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</si>
  <si>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</si>
  <si>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</si>
  <si>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</si>
  <si>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</si>
  <si>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</si>
  <si>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</si>
  <si>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</si>
  <si>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</si>
  <si>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</si>
  <si>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</si>
  <si>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</si>
  <si>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</si>
  <si>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</si>
  <si>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</si>
  <si>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</si>
  <si>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</si>
  <si>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</si>
  <si>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</si>
  <si>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</si>
  <si>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</si>
  <si>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</si>
  <si>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</si>
  <si>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</si>
  <si>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</si>
  <si>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</si>
  <si>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</si>
  <si>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</si>
  <si>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</si>
  <si>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</si>
  <si>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</si>
  <si>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</si>
  <si>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</si>
  <si>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</si>
  <si>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</si>
  <si>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</si>
  <si>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</si>
  <si>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</si>
  <si>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</si>
  <si>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</si>
  <si>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</si>
  <si>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</si>
  <si>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</si>
  <si>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</si>
  <si>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</si>
  <si>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</si>
  <si>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</si>
  <si>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</si>
  <si>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</si>
  <si>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</si>
  <si>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</si>
  <si>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</si>
  <si>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</si>
  <si>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</si>
  <si>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</si>
  <si>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</si>
  <si>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</si>
  <si>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</si>
  <si>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</si>
  <si>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</si>
  <si>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</si>
  <si>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</si>
  <si>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</si>
  <si>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</si>
  <si>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</si>
  <si>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</si>
  <si>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</si>
  <si>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</si>
  <si>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</si>
  <si>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</si>
  <si>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</si>
  <si>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</si>
  <si>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</si>
  <si>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</si>
  <si>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</si>
  <si>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</si>
  <si>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</si>
  <si>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</si>
  <si>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</si>
  <si>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</si>
  <si>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</si>
  <si>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</si>
  <si>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</si>
  <si>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</si>
  <si>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</si>
  <si>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</si>
  <si>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</si>
  <si>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</si>
  <si>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</si>
  <si>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</si>
  <si>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</si>
  <si>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</si>
  <si>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</si>
  <si>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</si>
  <si>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</si>
  <si>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</si>
  <si>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</si>
  <si>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</si>
  <si>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</si>
  <si>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</si>
  <si>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</si>
  <si>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</si>
  <si>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</si>
  <si>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</si>
  <si>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</si>
  <si>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</si>
  <si>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</si>
  <si>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</si>
  <si>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</si>
  <si>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</si>
  <si>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</si>
  <si>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</si>
  <si>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</si>
  <si>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</si>
  <si>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</si>
  <si>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</si>
  <si>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</si>
  <si>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</si>
  <si>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</si>
  <si>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</si>
  <si>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</si>
  <si>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</si>
  <si>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</si>
  <si>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</si>
  <si>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</si>
  <si>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</si>
  <si>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</si>
  <si>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</si>
  <si>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</si>
  <si>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</si>
  <si>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</si>
  <si>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</si>
  <si>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</si>
  <si>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</si>
  <si>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</si>
  <si>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</si>
  <si>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</si>
  <si>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</si>
  <si>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</si>
  <si>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</si>
  <si>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</si>
  <si>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</si>
  <si>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</si>
  <si>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</si>
  <si>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</si>
  <si>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</si>
  <si>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</si>
  <si>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</si>
  <si>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</si>
  <si>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</si>
  <si>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</si>
  <si>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</si>
  <si>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</si>
  <si>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</si>
  <si>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</si>
  <si>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</si>
  <si>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</si>
  <si>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</si>
  <si>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</si>
  <si>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</si>
  <si>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</si>
  <si>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</si>
  <si>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</si>
  <si>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</si>
  <si>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</si>
  <si>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</si>
  <si>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</si>
  <si>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</si>
  <si>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</si>
  <si>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</si>
  <si>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</si>
  <si>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</si>
  <si>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</si>
  <si>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</si>
  <si>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</si>
  <si>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</si>
  <si>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</si>
  <si>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</si>
  <si>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</si>
  <si>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</si>
  <si>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</si>
  <si>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</si>
  <si>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</si>
  <si>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</si>
  <si>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</si>
  <si>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</si>
  <si>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</si>
  <si>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</si>
  <si>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</si>
  <si>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</si>
  <si>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</si>
  <si>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</si>
  <si>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</si>
  <si>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</si>
  <si>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</si>
  <si>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</si>
  <si>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</si>
  <si>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</si>
  <si>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</si>
  <si>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</si>
  <si>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</si>
  <si>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</si>
  <si>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</si>
  <si>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</si>
  <si>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</si>
  <si>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</si>
  <si>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</si>
  <si>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</si>
  <si>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</si>
  <si>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</si>
  <si>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</si>
  <si>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</si>
  <si>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</si>
  <si>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</si>
  <si>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</si>
  <si>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</si>
  <si>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</si>
  <si>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</si>
  <si>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</si>
  <si>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</si>
  <si>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</si>
  <si>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</si>
  <si>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</si>
  <si>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</si>
  <si>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</si>
  <si>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</si>
  <si>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</si>
  <si>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</si>
  <si>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</si>
  <si>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</si>
  <si>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</si>
  <si>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</si>
  <si>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</si>
  <si>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</si>
  <si>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</si>
  <si>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</si>
  <si>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</si>
  <si>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</si>
  <si>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</si>
  <si>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</si>
  <si>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</si>
  <si>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</si>
  <si>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</si>
  <si>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</si>
  <si>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</si>
  <si>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</si>
  <si>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</si>
  <si>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</si>
  <si>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</si>
  <si>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</si>
  <si>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</si>
  <si>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</si>
  <si>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</si>
  <si>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</si>
  <si>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</si>
  <si>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</si>
  <si>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</si>
  <si>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</si>
  <si>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</si>
  <si>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</si>
  <si>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</si>
  <si>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</si>
  <si>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</si>
  <si>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</si>
  <si>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</si>
  <si>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</si>
  <si>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</si>
  <si>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</si>
  <si>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</si>
  <si>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</si>
  <si>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</si>
  <si>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</si>
  <si>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</si>
  <si>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</si>
  <si>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</si>
  <si>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</si>
  <si>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</si>
  <si>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</si>
  <si>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</si>
  <si>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</si>
  <si>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</si>
  <si>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</si>
  <si>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</si>
  <si>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</si>
  <si>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</si>
  <si>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</si>
  <si>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</si>
  <si>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</si>
  <si>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</si>
  <si>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</si>
  <si>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</si>
  <si>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</si>
  <si>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</si>
  <si>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</si>
  <si>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</si>
  <si>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</si>
  <si>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</si>
  <si>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</si>
  <si>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</si>
  <si>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</si>
  <si>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</si>
  <si>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</si>
  <si>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</si>
  <si>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</si>
  <si>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</si>
  <si>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</si>
  <si>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</si>
  <si>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</si>
  <si>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</si>
  <si>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</si>
  <si>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</si>
  <si>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</si>
  <si>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</si>
  <si>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</si>
  <si>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</si>
  <si>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</si>
  <si>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</si>
  <si>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</si>
  <si>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</si>
  <si>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</si>
  <si>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</si>
  <si>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</si>
  <si>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</si>
  <si>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</si>
  <si>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</si>
  <si>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</si>
  <si>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</si>
  <si>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</si>
  <si>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</si>
  <si>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</si>
  <si>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</si>
  <si>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</si>
  <si>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</si>
  <si>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</si>
  <si>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</si>
  <si>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</si>
  <si>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</si>
  <si>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</si>
  <si>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</si>
  <si>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</si>
  <si>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</si>
  <si>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</si>
  <si>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</si>
  <si>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</si>
  <si>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</si>
  <si>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</si>
  <si>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</si>
  <si>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</si>
  <si>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</si>
  <si>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</si>
  <si>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</si>
  <si>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</si>
  <si>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</si>
  <si>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</si>
  <si>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</si>
  <si>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</si>
  <si>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</si>
  <si>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</si>
  <si>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</si>
  <si>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</si>
  <si>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</si>
  <si>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</si>
  <si>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</si>
  <si>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</si>
  <si>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</si>
  <si>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</si>
  <si>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</si>
  <si>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</si>
  <si>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</si>
  <si>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</si>
  <si>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</si>
  <si>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</si>
  <si>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</si>
  <si>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</si>
  <si>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</si>
  <si>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</si>
  <si>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</si>
  <si>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</si>
  <si>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</si>
  <si>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</si>
  <si>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</si>
  <si>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</si>
  <si>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</si>
  <si>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</si>
  <si>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</si>
  <si>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</si>
  <si>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</si>
  <si>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</si>
  <si>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</si>
  <si>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</si>
  <si>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</si>
  <si>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</si>
  <si>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</si>
  <si>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</si>
  <si>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</si>
  <si>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</si>
  <si>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</si>
  <si>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</si>
  <si>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</si>
  <si>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</si>
  <si>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</si>
  <si>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</si>
  <si>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</si>
  <si>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</si>
  <si>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</si>
  <si>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</si>
  <si>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</si>
  <si>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</si>
  <si>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</si>
  <si>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</si>
  <si>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</si>
  <si>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</si>
  <si>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</si>
  <si>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</si>
  <si>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</si>
  <si>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</si>
  <si>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</si>
  <si>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</si>
  <si>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</si>
  <si>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</si>
  <si>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</si>
  <si>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</si>
  <si>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</si>
  <si>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</si>
  <si>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</si>
  <si>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</si>
  <si>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</si>
  <si>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</si>
  <si>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</si>
  <si>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</si>
  <si>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</si>
  <si>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</si>
  <si>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</si>
  <si>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</si>
  <si>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</si>
  <si>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</si>
  <si>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</si>
  <si>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</si>
  <si>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</si>
  <si>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</si>
  <si>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</si>
  <si>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</si>
  <si>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</si>
  <si>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</si>
  <si>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</si>
  <si>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</si>
  <si>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</si>
  <si>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</si>
  <si>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</si>
  <si>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</si>
  <si>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</si>
  <si>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</si>
  <si>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</si>
  <si>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</si>
  <si>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</si>
  <si>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</si>
  <si>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</si>
  <si>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</si>
  <si>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</si>
  <si>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</si>
  <si>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</si>
  <si>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</si>
  <si>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</si>
  <si>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</si>
  <si>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</si>
  <si>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</si>
  <si>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</si>
  <si>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</si>
  <si>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</si>
  <si>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</si>
  <si>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</si>
  <si>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</si>
  <si>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</si>
  <si>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</si>
  <si>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</si>
  <si>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</si>
  <si>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</si>
  <si>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</si>
  <si>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</si>
  <si>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</si>
  <si>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</si>
  <si>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</si>
  <si>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</si>
  <si>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</si>
  <si>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</si>
  <si>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</si>
  <si>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</si>
  <si>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</si>
  <si>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</si>
  <si>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</si>
  <si>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</si>
  <si>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</si>
  <si>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</si>
  <si>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</si>
  <si>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</si>
  <si>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</si>
  <si>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</si>
  <si>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</si>
  <si>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</si>
  <si>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</si>
  <si>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</si>
  <si>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</si>
  <si>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</si>
  <si>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</si>
  <si>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</si>
  <si>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</si>
  <si>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</si>
  <si>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</si>
  <si>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</si>
  <si>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</si>
  <si>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</si>
  <si>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</si>
  <si>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</si>
  <si>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</si>
  <si>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</si>
  <si>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</si>
  <si>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</si>
  <si>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</si>
  <si>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</si>
  <si>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</si>
  <si>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</si>
  <si>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</si>
  <si>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</si>
  <si>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</si>
  <si>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</si>
  <si>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</si>
  <si>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</si>
  <si>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</si>
  <si>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</si>
  <si>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</si>
  <si>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</si>
  <si>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</si>
  <si>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</si>
  <si>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</si>
  <si>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</si>
  <si>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</si>
  <si>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</si>
  <si>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</si>
  <si>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</si>
  <si>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</si>
  <si>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</si>
  <si>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</si>
  <si>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</si>
  <si>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</si>
  <si>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</si>
  <si>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</si>
  <si>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</si>
  <si>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</si>
  <si>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</si>
  <si>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</si>
  <si>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</si>
  <si>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</si>
  <si>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</si>
  <si>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</si>
  <si>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</si>
  <si>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</si>
  <si>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</si>
  <si>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</si>
  <si>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</si>
  <si>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</si>
  <si>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</si>
  <si>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</si>
  <si>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</si>
  <si>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</si>
  <si>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</si>
  <si>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</si>
  <si>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</si>
  <si>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</si>
  <si>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</si>
  <si>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</si>
  <si>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</si>
  <si>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</si>
  <si>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</si>
  <si>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</si>
  <si>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</si>
  <si>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</si>
  <si>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</si>
  <si>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</si>
  <si>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</si>
  <si>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</si>
  <si>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</si>
  <si>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</si>
  <si>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</si>
  <si>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</si>
  <si>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</si>
  <si>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</si>
  <si>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</si>
  <si>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</si>
  <si>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</si>
  <si>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</si>
  <si>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</si>
  <si>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</si>
  <si>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</si>
  <si>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</si>
  <si>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</si>
  <si>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</si>
  <si>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</si>
  <si>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</si>
  <si>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</si>
  <si>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</si>
  <si>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</si>
  <si>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</si>
  <si>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</si>
  <si>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</si>
  <si>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</si>
  <si>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</si>
  <si>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</si>
  <si>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</si>
  <si>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</si>
  <si>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</si>
  <si>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</si>
  <si>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</si>
  <si>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</si>
  <si>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</si>
  <si>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</si>
  <si>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</si>
  <si>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</si>
  <si>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</si>
  <si>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</si>
  <si>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</si>
  <si>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</si>
  <si>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</si>
  <si>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</si>
  <si>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</si>
  <si>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</si>
  <si>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</si>
  <si>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</si>
  <si>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</si>
  <si>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</si>
  <si>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</si>
  <si>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</si>
  <si>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</si>
  <si>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</si>
  <si>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</si>
  <si>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</si>
  <si>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</si>
  <si>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</si>
  <si>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</si>
  <si>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</si>
  <si>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</si>
  <si>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</si>
  <si>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</si>
  <si>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</si>
  <si>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</si>
  <si>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</si>
  <si>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</si>
  <si>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</si>
  <si>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</si>
  <si>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</si>
  <si>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</si>
  <si>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</si>
  <si>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</si>
  <si>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</si>
  <si>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</si>
  <si>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</si>
  <si>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</si>
  <si>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</si>
  <si>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</si>
  <si>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</si>
  <si>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</si>
  <si>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</si>
  <si>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</si>
  <si>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</si>
  <si>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</si>
  <si>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</si>
  <si>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</si>
  <si>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</si>
  <si>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</si>
  <si>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</si>
  <si>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</si>
  <si>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</si>
  <si>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</si>
  <si>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</si>
  <si>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</si>
  <si>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</si>
  <si>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</si>
  <si>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</si>
  <si>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</si>
  <si>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</si>
  <si>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</si>
  <si>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</si>
  <si>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</si>
  <si>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</si>
  <si>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</si>
  <si>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</si>
  <si>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</si>
  <si>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</si>
  <si>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</si>
  <si>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</si>
  <si>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</si>
  <si>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</si>
  <si>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</si>
  <si>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</si>
  <si>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</si>
  <si>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</si>
  <si>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</si>
  <si>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</si>
  <si>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</si>
  <si>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</si>
  <si>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</si>
  <si>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</si>
  <si>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</si>
  <si>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</si>
  <si>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</si>
  <si>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</si>
  <si>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</si>
  <si>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</si>
  <si>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</si>
  <si>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</si>
  <si>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</si>
  <si>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</si>
  <si>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</si>
  <si>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</si>
  <si>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</si>
  <si>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</si>
  <si>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</si>
  <si>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</si>
  <si>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</si>
  <si>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</si>
  <si>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</si>
  <si>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</si>
  <si>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</si>
  <si>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</si>
  <si>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</si>
  <si>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</si>
  <si>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</si>
  <si>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</si>
  <si>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</si>
  <si>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</si>
  <si>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</si>
  <si>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</si>
  <si>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</si>
  <si>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</si>
  <si>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</si>
  <si>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</si>
  <si>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</si>
  <si>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</si>
  <si>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</si>
  <si>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</si>
  <si>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</si>
  <si>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</si>
  <si>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</si>
  <si>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</si>
  <si>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</si>
  <si>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</si>
  <si>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</si>
  <si>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</si>
  <si>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</si>
  <si>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</si>
  <si>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</si>
  <si>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</si>
  <si>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</si>
  <si>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</si>
  <si>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</si>
  <si>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</si>
  <si>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</si>
  <si>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</si>
  <si>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</si>
  <si>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</si>
  <si>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</si>
  <si>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</si>
  <si>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</si>
  <si>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</si>
  <si>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</si>
  <si>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</si>
  <si>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</si>
  <si>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</si>
  <si>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</si>
  <si>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</si>
  <si>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</si>
  <si>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</si>
  <si>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</si>
  <si>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</si>
  <si>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</si>
  <si>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</si>
  <si>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</si>
  <si>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</si>
  <si>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</si>
  <si>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</si>
  <si>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</si>
  <si>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</si>
  <si>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</si>
  <si>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</si>
  <si>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</si>
  <si>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</si>
  <si>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</si>
  <si>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</si>
  <si>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</si>
  <si>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</si>
  <si>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</si>
  <si>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</si>
  <si>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</si>
  <si>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</si>
  <si>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</si>
  <si>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</si>
  <si>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</si>
  <si>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</si>
  <si>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</si>
  <si>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</si>
  <si>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</si>
  <si>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</si>
  <si>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</si>
  <si>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</si>
  <si>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</si>
  <si>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</si>
  <si>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</si>
  <si>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</si>
  <si>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</si>
  <si>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</si>
  <si>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</si>
  <si>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</si>
  <si>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</si>
  <si>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</si>
  <si>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</si>
  <si>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</si>
  <si>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</si>
  <si>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</si>
  <si>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</si>
  <si>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</si>
  <si>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</si>
  <si>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</si>
  <si>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</si>
  <si>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</si>
  <si>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</si>
  <si>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</si>
  <si>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</si>
  <si>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</si>
  <si>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</si>
  <si>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</si>
  <si>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</si>
  <si>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</si>
  <si>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</si>
  <si>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</si>
  <si>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</si>
  <si>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</si>
  <si>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</si>
  <si>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</si>
  <si>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</si>
  <si>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</si>
  <si>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</si>
  <si>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</si>
  <si>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</si>
  <si>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</si>
  <si>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</si>
  <si>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</si>
  <si>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</si>
  <si>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</si>
  <si>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</si>
  <si>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</si>
  <si>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</si>
  <si>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</si>
  <si>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</si>
  <si>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</si>
  <si>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</si>
  <si>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</si>
  <si>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</si>
  <si>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</si>
  <si>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</si>
  <si>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</si>
  <si>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</si>
  <si>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</si>
  <si>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</si>
  <si>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</si>
  <si>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</si>
  <si>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</si>
  <si>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</si>
  <si>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</si>
  <si>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</si>
  <si>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</si>
  <si>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</si>
  <si>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</si>
  <si>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</si>
  <si>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</si>
  <si>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</si>
  <si>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</si>
  <si>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</si>
  <si>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</si>
  <si>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</si>
  <si>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</si>
  <si>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</si>
  <si>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</si>
  <si>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</si>
  <si>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</si>
  <si>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</si>
  <si>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</si>
  <si>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</si>
  <si>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</si>
  <si>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</si>
  <si>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</si>
  <si>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</si>
  <si>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</si>
  <si>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</si>
  <si>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</si>
  <si>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</si>
  <si>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</si>
  <si>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</si>
  <si>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</si>
  <si>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</si>
  <si>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</si>
  <si>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</si>
  <si>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</si>
  <si>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</si>
  <si>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</si>
  <si>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</si>
  <si>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</si>
  <si>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</si>
  <si>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</si>
  <si>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</si>
  <si>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</si>
  <si>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</si>
  <si>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</si>
  <si>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</si>
  <si>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</si>
  <si>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</si>
  <si>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</si>
  <si>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</si>
  <si>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</si>
  <si>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</si>
  <si>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</si>
  <si>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</si>
  <si>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</si>
  <si>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</si>
  <si>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</si>
  <si>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</si>
  <si>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</si>
  <si>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</si>
  <si>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</si>
  <si>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</si>
  <si>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</si>
  <si>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</si>
  <si>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</si>
  <si>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</si>
  <si>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</si>
  <si>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</si>
  <si>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</si>
  <si>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</si>
  <si>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</si>
  <si>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</si>
  <si>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</si>
  <si>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</si>
  <si>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</si>
  <si>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</si>
  <si>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</si>
  <si>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</si>
  <si>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</si>
  <si>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</si>
  <si>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</si>
  <si>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</si>
  <si>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</si>
  <si>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</si>
  <si>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</si>
  <si>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</si>
  <si>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</si>
  <si>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</si>
  <si>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</si>
  <si>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</si>
  <si>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</si>
  <si>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</si>
  <si>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</si>
  <si>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</si>
  <si>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</si>
  <si>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</si>
  <si>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</si>
  <si>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</si>
  <si>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</si>
  <si>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</si>
  <si>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</si>
  <si>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</si>
  <si>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</si>
  <si>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</si>
  <si>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</si>
  <si>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</si>
  <si>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</si>
  <si>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</si>
  <si>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</si>
  <si>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</si>
  <si>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</si>
  <si>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</si>
  <si>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</si>
  <si>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</si>
  <si>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</si>
  <si>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</si>
  <si>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</si>
  <si>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</si>
  <si>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</si>
  <si>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</si>
  <si>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</si>
  <si>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</si>
  <si>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</si>
  <si>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</si>
  <si>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</si>
  <si>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</si>
  <si>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</si>
  <si>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</si>
  <si>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</si>
  <si>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</si>
  <si>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</si>
  <si>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</si>
  <si>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</si>
  <si>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</si>
  <si>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</si>
  <si>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</si>
  <si>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</si>
  <si>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</si>
  <si>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</si>
  <si>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</si>
  <si>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</si>
  <si>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</si>
  <si>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</si>
  <si>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</si>
  <si>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</si>
  <si>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</si>
  <si>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</si>
  <si>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</si>
  <si>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</si>
  <si>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</si>
  <si>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</si>
  <si>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</si>
  <si>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</si>
  <si>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</si>
  <si>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</si>
  <si>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</si>
  <si>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</si>
  <si>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</si>
  <si>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</si>
  <si>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</si>
  <si>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</si>
  <si>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</si>
  <si>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</si>
  <si>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</si>
  <si>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</si>
  <si>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</si>
  <si>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</si>
  <si>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</si>
  <si>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</si>
  <si>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</si>
  <si>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</si>
  <si>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</si>
  <si>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</si>
  <si>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</si>
  <si>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</si>
  <si>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</si>
  <si>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</si>
  <si>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</si>
  <si>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</si>
  <si>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</si>
  <si>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</si>
  <si>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</si>
  <si>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</si>
  <si>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</si>
  <si>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</si>
  <si>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</si>
  <si>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</si>
  <si>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</si>
  <si>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</si>
  <si>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</si>
  <si>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</si>
  <si>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</si>
  <si>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</si>
  <si>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</si>
  <si>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</si>
  <si>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</si>
  <si>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</si>
  <si>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</si>
  <si>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</si>
  <si>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</si>
  <si>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</si>
  <si>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</si>
  <si>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</si>
  <si>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</si>
  <si>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</si>
  <si>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</si>
  <si>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</si>
  <si>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</si>
  <si>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</si>
  <si>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</si>
  <si>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</si>
  <si>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</si>
  <si>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</si>
  <si>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</si>
  <si>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</si>
  <si>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</si>
  <si>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</si>
  <si>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</si>
  <si>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</si>
  <si>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</si>
  <si>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</si>
  <si>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</si>
  <si>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</si>
  <si>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</si>
  <si>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</si>
  <si>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</si>
  <si>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</si>
  <si>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</si>
  <si>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</si>
  <si>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</si>
  <si>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</si>
  <si>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</si>
  <si>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</si>
  <si>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</si>
  <si>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</si>
  <si>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</si>
  <si>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</si>
  <si>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</si>
  <si>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</si>
  <si>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</si>
  <si>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</si>
  <si>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</si>
  <si>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</si>
  <si>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</si>
  <si>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</si>
  <si>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</si>
  <si>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</si>
  <si>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</si>
  <si>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</si>
  <si>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</si>
  <si>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</si>
  <si>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</si>
  <si>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</si>
  <si>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</si>
  <si>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</si>
  <si>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</si>
  <si>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</si>
  <si>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</si>
  <si>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</si>
  <si>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</si>
  <si>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</si>
  <si>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</si>
  <si>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</si>
  <si>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</si>
  <si>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</si>
  <si>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</si>
  <si>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</si>
  <si>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</si>
  <si>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</si>
  <si>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</si>
  <si>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</si>
  <si>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</si>
  <si>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</si>
  <si>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</si>
  <si>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</si>
  <si>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</si>
  <si>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</si>
  <si>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</si>
  <si>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</si>
  <si>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</si>
  <si>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</si>
  <si>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</si>
  <si>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</si>
  <si>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</si>
  <si>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</si>
  <si>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</si>
  <si>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</si>
  <si>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</si>
  <si>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</si>
  <si>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</si>
  <si>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</si>
  <si>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</si>
  <si>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</si>
  <si>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</si>
  <si>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</si>
  <si>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</si>
  <si>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</si>
  <si>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</si>
  <si>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</si>
  <si>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</si>
  <si>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</si>
  <si>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</si>
  <si>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</si>
  <si>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</si>
  <si>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</si>
  <si>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</si>
  <si>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</si>
  <si>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</si>
  <si>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</si>
  <si>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</si>
  <si>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</si>
  <si>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</si>
  <si>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</si>
  <si>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</si>
  <si>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</si>
  <si>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</si>
  <si>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</si>
  <si>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</si>
  <si>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</si>
  <si>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</si>
  <si>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</si>
  <si>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</si>
  <si>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</si>
  <si>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</si>
  <si>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</si>
  <si>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</si>
  <si>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</si>
  <si>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</si>
  <si>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</si>
  <si>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</si>
  <si>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</si>
  <si>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</si>
  <si>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</si>
  <si>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</si>
  <si>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</si>
  <si>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</si>
  <si>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</si>
  <si>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</si>
  <si>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</si>
  <si>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</si>
  <si>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</si>
  <si>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</si>
  <si>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</si>
  <si>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</si>
  <si>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</si>
  <si>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</si>
  <si>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</si>
  <si>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</si>
  <si>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</si>
  <si>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</si>
  <si>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</si>
  <si>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</si>
  <si>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</si>
  <si>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</si>
  <si>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</si>
  <si>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</si>
  <si>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</si>
  <si>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</si>
  <si>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</si>
  <si>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</si>
  <si>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</si>
  <si>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</si>
  <si>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</si>
  <si>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</si>
  <si>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</si>
  <si>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</si>
  <si>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</si>
  <si>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</si>
  <si>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</si>
  <si>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</si>
  <si>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</si>
  <si>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</si>
  <si>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</si>
  <si>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</si>
  <si>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</si>
  <si>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</si>
  <si>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</si>
  <si>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</si>
  <si>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</si>
  <si>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</si>
  <si>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</si>
  <si>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</si>
  <si>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</si>
  <si>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</si>
  <si>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</si>
  <si>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</si>
  <si>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</si>
  <si>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</si>
  <si>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</si>
  <si>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</si>
  <si>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</si>
  <si>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</si>
  <si>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</si>
  <si>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</si>
  <si>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</si>
  <si>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</si>
  <si>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</si>
  <si>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</si>
  <si>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</si>
  <si>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</si>
  <si>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</si>
  <si>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</si>
  <si>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</si>
  <si>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</si>
  <si>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</si>
  <si>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</si>
  <si>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</si>
  <si>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</si>
  <si>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</si>
  <si>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</si>
  <si>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</si>
  <si>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</si>
  <si>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</si>
  <si>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</si>
  <si>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</si>
  <si>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</si>
  <si>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</si>
  <si>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</si>
  <si>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</si>
  <si>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</si>
  <si>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</si>
  <si>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</si>
  <si>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</si>
  <si>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</si>
  <si>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</si>
  <si>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</si>
  <si>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</si>
  <si>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</si>
  <si>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</si>
  <si>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</si>
  <si>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</si>
  <si>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</si>
  <si>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</si>
  <si>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</si>
  <si>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</si>
  <si>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</si>
  <si>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</si>
  <si>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</si>
  <si>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</si>
  <si>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</si>
  <si>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</si>
  <si>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</si>
  <si>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</si>
  <si>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</si>
  <si>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</si>
  <si>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</si>
  <si>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</si>
  <si>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</si>
  <si>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</si>
  <si>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</si>
  <si>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</si>
  <si>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</si>
  <si>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</si>
  <si>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</si>
  <si>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</si>
  <si>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</si>
  <si>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</si>
  <si>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</si>
  <si>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</si>
  <si>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</si>
  <si>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</si>
  <si>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</si>
  <si>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</si>
  <si>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</si>
  <si>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</si>
  <si>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</si>
  <si>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</si>
  <si>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</si>
  <si>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</si>
  <si>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</si>
  <si>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</si>
  <si>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</si>
  <si>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</si>
  <si>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</si>
  <si>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</si>
  <si>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</si>
  <si>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</si>
  <si>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</si>
  <si>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</si>
  <si>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</si>
  <si>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</si>
  <si>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</si>
  <si>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</si>
  <si>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</si>
  <si>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</si>
  <si>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</si>
  <si>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</si>
  <si>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</si>
  <si>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</si>
  <si>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</si>
  <si>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</si>
  <si>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</si>
  <si>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</si>
  <si>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</si>
  <si>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</si>
  <si>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</si>
  <si>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</si>
  <si>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</si>
  <si>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</si>
  <si>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</si>
  <si>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</si>
  <si>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</si>
  <si>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</si>
  <si>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</si>
  <si>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</si>
  <si>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</si>
  <si>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</si>
  <si>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</si>
  <si>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</si>
  <si>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</si>
  <si>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</si>
  <si>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</si>
  <si>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</si>
  <si>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</si>
  <si>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</si>
  <si>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</si>
  <si>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</si>
  <si>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</si>
  <si>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</si>
  <si>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</si>
  <si>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</si>
  <si>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</si>
  <si>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</si>
  <si>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</si>
  <si>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</si>
  <si>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</si>
  <si>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</si>
  <si>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</si>
  <si>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</si>
  <si>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</si>
  <si>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</si>
  <si>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</si>
  <si>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</si>
  <si>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</si>
  <si>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</si>
  <si>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</si>
  <si>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</si>
  <si>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</si>
  <si>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</si>
  <si>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</si>
  <si>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</si>
  <si>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</si>
  <si>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</si>
  <si>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</si>
  <si>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</si>
  <si>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</si>
  <si>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</si>
  <si>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</si>
  <si>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</si>
  <si>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</si>
  <si>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</si>
  <si>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</si>
  <si>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</si>
  <si>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</si>
  <si>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</si>
  <si>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</si>
  <si>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</si>
  <si>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</si>
  <si>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</si>
  <si>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</si>
  <si>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</si>
  <si>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</si>
  <si>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</si>
  <si>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</si>
  <si>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</si>
  <si>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</si>
  <si>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</si>
  <si>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</si>
  <si>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</si>
  <si>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</si>
  <si>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</si>
  <si>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</si>
  <si>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</si>
  <si>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</si>
  <si>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</si>
  <si>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</si>
  <si>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</si>
  <si>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</si>
  <si>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</si>
  <si>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</si>
  <si>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</si>
  <si>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</si>
  <si>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</si>
  <si>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</si>
  <si>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</si>
  <si>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</si>
  <si>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</si>
  <si>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</si>
  <si>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</si>
  <si>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</si>
  <si>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</si>
  <si>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</si>
  <si>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</si>
  <si>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</si>
  <si>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</si>
  <si>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</si>
  <si>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</si>
  <si>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</si>
  <si>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</si>
  <si>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</si>
  <si>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</si>
  <si>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</si>
  <si>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</si>
  <si>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</si>
  <si>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</si>
  <si>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</si>
  <si>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</si>
  <si>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</si>
  <si>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</si>
  <si>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</si>
  <si>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</si>
  <si>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</si>
  <si>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</si>
  <si>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</si>
  <si>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</si>
  <si>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</si>
  <si>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</si>
  <si>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</si>
  <si>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</si>
  <si>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</si>
  <si>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</si>
  <si>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</si>
  <si>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</si>
  <si>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</si>
  <si>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</si>
  <si>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</si>
  <si>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</si>
  <si>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</si>
  <si>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</si>
  <si>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</si>
  <si>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</si>
  <si>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</si>
  <si>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</si>
  <si>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</si>
  <si>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</si>
  <si>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</si>
  <si>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</si>
  <si>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</si>
  <si>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</si>
  <si>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</si>
  <si>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</si>
  <si>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</si>
  <si>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</si>
  <si>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</si>
  <si>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</si>
  <si>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</si>
  <si>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</si>
  <si>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</si>
  <si>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</si>
  <si>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</si>
  <si>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</si>
  <si>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</si>
  <si>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</si>
  <si>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</si>
  <si>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</si>
  <si>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</si>
  <si>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</si>
  <si>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</si>
  <si>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</si>
  <si>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</si>
  <si>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</si>
  <si>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</si>
  <si>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</si>
  <si>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</si>
  <si>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</si>
  <si>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</si>
  <si>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</si>
  <si>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</si>
  <si>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</si>
  <si>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</si>
  <si>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</si>
  <si>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</si>
  <si>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</si>
  <si>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</si>
  <si>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</si>
  <si>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</si>
  <si>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</si>
  <si>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</si>
  <si>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</si>
  <si>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</si>
  <si>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</si>
  <si>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</si>
  <si>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</si>
  <si>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</si>
  <si>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</si>
  <si>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</si>
  <si>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</si>
  <si>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</si>
  <si>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</si>
  <si>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</si>
  <si>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</si>
  <si>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</si>
  <si>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</si>
  <si>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</si>
  <si>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</si>
  <si>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</si>
  <si>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</si>
  <si>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</si>
  <si>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</si>
  <si>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</si>
  <si>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</si>
  <si>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</si>
  <si>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</si>
  <si>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</si>
  <si>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</si>
  <si>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</si>
  <si>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</si>
  <si>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</si>
  <si>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</si>
  <si>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</si>
  <si>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</si>
  <si>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</si>
  <si>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</si>
  <si>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</si>
  <si>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</si>
  <si>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</si>
  <si>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</si>
  <si>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</si>
  <si>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</si>
  <si>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</si>
  <si>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</si>
  <si>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</si>
  <si>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</si>
  <si>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</si>
  <si>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</si>
  <si>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</si>
  <si>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</si>
  <si>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</si>
  <si>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</si>
  <si>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</si>
  <si>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</si>
  <si>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</si>
  <si>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</si>
  <si>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</si>
  <si>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</si>
  <si>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</si>
  <si>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</si>
  <si>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</si>
  <si>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</si>
  <si>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</si>
  <si>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</si>
  <si>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</si>
  <si>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</si>
  <si>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</si>
  <si>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</si>
  <si>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</si>
  <si>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</si>
  <si>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</si>
  <si>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</si>
  <si>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</si>
  <si>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</si>
  <si>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</si>
  <si>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</si>
  <si>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</si>
  <si>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</si>
  <si>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</si>
  <si>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</si>
  <si>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</si>
  <si>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</si>
  <si>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</si>
  <si>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</si>
  <si>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</si>
  <si>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</si>
  <si>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</si>
  <si>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</si>
  <si>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</si>
  <si>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</si>
  <si>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</si>
  <si>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</si>
  <si>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</si>
  <si>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</si>
  <si>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</si>
  <si>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</si>
  <si>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</si>
  <si>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</si>
  <si>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</si>
  <si>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</si>
  <si>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</si>
  <si>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</si>
  <si>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</si>
  <si>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</si>
  <si>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</si>
  <si>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</si>
  <si>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</si>
  <si>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</si>
  <si>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</si>
  <si>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</si>
  <si>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</si>
  <si>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</si>
  <si>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</si>
  <si>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</si>
  <si>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</si>
  <si>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</si>
  <si>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</si>
  <si>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</si>
  <si>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</si>
  <si>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</si>
  <si>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</si>
  <si>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</si>
  <si>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</si>
  <si>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</si>
  <si>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</si>
  <si>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</si>
  <si>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</si>
  <si>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</si>
  <si>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</si>
  <si>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</si>
  <si>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</si>
  <si>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</si>
  <si>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</si>
  <si>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</si>
  <si>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</si>
  <si>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</si>
  <si>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</si>
  <si>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</si>
  <si>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</si>
  <si>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</si>
  <si>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</si>
  <si>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</si>
  <si>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</si>
  <si>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</si>
  <si>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</si>
  <si>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</si>
  <si>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</si>
  <si>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</si>
  <si>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</si>
  <si>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</si>
  <si>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</si>
  <si>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</si>
  <si>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</si>
  <si>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</si>
  <si>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</si>
  <si>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</si>
  <si>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</si>
  <si>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</si>
  <si>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</si>
  <si>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</si>
  <si>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</si>
  <si>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</si>
  <si>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</si>
  <si>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</si>
  <si>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</si>
  <si>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</si>
  <si>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</si>
  <si>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</si>
  <si>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</si>
  <si>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</si>
  <si>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</si>
  <si>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</si>
  <si>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</si>
  <si>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</si>
  <si>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</si>
  <si>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</si>
  <si>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</si>
  <si>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</si>
  <si>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</si>
  <si>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</si>
  <si>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</si>
  <si>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</si>
  <si>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</si>
  <si>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</si>
  <si>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</si>
  <si>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</si>
  <si>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</si>
  <si>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</si>
  <si>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</si>
  <si>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</si>
  <si>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</si>
  <si>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</si>
  <si>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</si>
  <si>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</si>
  <si>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</si>
  <si>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</si>
  <si>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</si>
  <si>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</si>
  <si>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</si>
  <si>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</si>
  <si>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</si>
  <si>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</si>
  <si>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</si>
  <si>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</si>
  <si>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</si>
  <si>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</si>
  <si>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</si>
  <si>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</si>
  <si>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</si>
  <si>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</si>
  <si>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</si>
  <si>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</si>
  <si>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</si>
  <si>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</si>
  <si>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</si>
  <si>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</si>
  <si>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</si>
  <si>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</si>
  <si>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</si>
  <si>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</si>
  <si>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</si>
  <si>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</si>
  <si>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</si>
  <si>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</si>
  <si>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</si>
  <si>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</si>
  <si>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</si>
  <si>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</si>
  <si>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</si>
  <si>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</si>
  <si>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</si>
  <si>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</si>
  <si>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</si>
  <si>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</si>
  <si>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</si>
  <si>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</si>
  <si>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</si>
  <si>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</si>
  <si>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</si>
  <si>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</si>
  <si>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</si>
  <si>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</si>
  <si>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</si>
  <si>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</si>
  <si>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</si>
  <si>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</si>
  <si>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</si>
  <si>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</si>
  <si>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</si>
  <si>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</si>
  <si>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</si>
  <si>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</si>
  <si>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</si>
  <si>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</si>
  <si>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</si>
  <si>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</si>
  <si>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</si>
  <si>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</si>
  <si>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</si>
  <si>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</si>
  <si>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</si>
  <si>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</si>
  <si>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</si>
  <si>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</si>
  <si>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</si>
  <si>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</si>
  <si>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</si>
  <si>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</si>
  <si>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</si>
  <si>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</si>
  <si>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</si>
  <si>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</si>
  <si>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</si>
  <si>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</si>
  <si>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</si>
  <si>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</si>
  <si>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</si>
  <si>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</si>
  <si>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</si>
  <si>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</si>
  <si>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</si>
  <si>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</si>
  <si>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</si>
  <si>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</si>
  <si>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</si>
  <si>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</si>
  <si>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</si>
  <si>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</si>
  <si>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</si>
  <si>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</si>
  <si>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</si>
  <si>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</si>
  <si>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</si>
  <si>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</si>
  <si>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</si>
  <si>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</si>
  <si>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</si>
  <si>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</si>
  <si>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</si>
  <si>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</si>
  <si>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</si>
  <si>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</si>
  <si>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</si>
  <si>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</si>
  <si>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</si>
  <si>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</si>
  <si>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</si>
  <si>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</si>
  <si>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</si>
  <si>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</si>
  <si>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</si>
  <si>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</si>
  <si>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</si>
  <si>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</si>
  <si>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</si>
  <si>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</si>
  <si>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</si>
  <si>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</si>
  <si>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</si>
  <si>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</si>
  <si>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</si>
  <si>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</si>
  <si>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</si>
  <si>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</si>
  <si>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</si>
  <si>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</si>
  <si>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</si>
  <si>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</si>
  <si>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</si>
  <si>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</si>
  <si>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</si>
  <si>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</si>
  <si>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</si>
  <si>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</si>
  <si>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</si>
  <si>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</si>
  <si>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</si>
  <si>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</si>
  <si>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</si>
  <si>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</si>
  <si>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</si>
  <si>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</si>
  <si>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</si>
  <si>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</si>
  <si>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</si>
  <si>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</si>
  <si>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</si>
  <si>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</si>
  <si>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</si>
  <si>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</si>
  <si>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</si>
  <si>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</si>
  <si>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</si>
  <si>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</si>
  <si>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</si>
  <si>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</si>
  <si>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</si>
  <si>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</si>
  <si>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</si>
  <si>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</si>
  <si>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</si>
  <si>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</si>
  <si>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</si>
  <si>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</si>
  <si>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</si>
  <si>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</si>
  <si>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</si>
  <si>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</si>
  <si>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</si>
  <si>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</si>
  <si>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</si>
  <si>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</si>
  <si>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</si>
  <si>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</si>
  <si>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</si>
  <si>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</si>
  <si>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</si>
  <si>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</si>
  <si>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</si>
  <si>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</si>
  <si>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</si>
  <si>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</si>
  <si>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</si>
  <si>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</si>
  <si>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</si>
  <si>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</si>
  <si>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</si>
  <si>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</si>
  <si>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</si>
  <si>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</si>
  <si>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</si>
  <si>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</si>
  <si>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</si>
  <si>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</si>
  <si>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</si>
  <si>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</si>
  <si>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</si>
  <si>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</si>
  <si>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</si>
  <si>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</si>
  <si>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</si>
  <si>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</si>
  <si>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</si>
  <si>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</si>
  <si>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</si>
  <si>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</si>
  <si>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</si>
  <si>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</si>
  <si>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</si>
  <si>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</si>
  <si>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</si>
  <si>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</si>
  <si>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</si>
  <si>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</si>
  <si>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</si>
  <si>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</si>
  <si>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</si>
  <si>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</si>
  <si>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</si>
  <si>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</si>
  <si>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</si>
  <si>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</si>
  <si>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</si>
  <si>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</si>
  <si>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</si>
  <si>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</si>
  <si>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</si>
  <si>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</si>
  <si>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</si>
  <si>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</si>
  <si>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</si>
  <si>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</si>
  <si>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</si>
  <si>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</si>
  <si>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</si>
  <si>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</si>
  <si>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</si>
  <si>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</si>
  <si>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</si>
  <si>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</si>
  <si>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</si>
  <si>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</si>
  <si>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</si>
  <si>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</si>
  <si>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</si>
  <si>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</si>
  <si>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</si>
  <si>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</si>
  <si>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</si>
  <si>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</si>
  <si>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</si>
  <si>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</si>
  <si>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</si>
  <si>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</si>
  <si>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</si>
  <si>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</si>
  <si>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</si>
  <si>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</si>
  <si>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</si>
  <si>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</si>
  <si>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</si>
  <si>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</si>
  <si>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</si>
  <si>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</si>
  <si>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</si>
  <si>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</si>
  <si>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</si>
  <si>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</si>
  <si>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</si>
  <si>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</si>
  <si>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</si>
  <si>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</si>
  <si>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</si>
  <si>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</si>
  <si>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</si>
  <si>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</si>
  <si>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</si>
  <si>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</si>
  <si>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</si>
  <si>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</si>
  <si>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</si>
  <si>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</si>
  <si>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</si>
  <si>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</si>
  <si>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</si>
  <si>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</si>
  <si>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</si>
  <si>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</si>
  <si>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</si>
  <si>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</si>
  <si>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</si>
  <si>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</si>
  <si>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</si>
  <si>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</si>
  <si>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</si>
  <si>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</si>
  <si>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</si>
  <si>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</si>
  <si>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</si>
  <si>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</si>
  <si>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</si>
  <si>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</si>
  <si>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</si>
  <si>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</si>
  <si>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</si>
  <si>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</si>
  <si>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</si>
  <si>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</si>
  <si>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</si>
  <si>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</si>
  <si>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</si>
  <si>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</si>
  <si>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</si>
  <si>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</si>
  <si>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</si>
  <si>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</si>
  <si>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</si>
  <si>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</si>
  <si>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</si>
  <si>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</si>
  <si>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</si>
  <si>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</si>
  <si>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</si>
  <si>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</si>
  <si>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</si>
  <si>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</si>
  <si>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</si>
  <si>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</si>
  <si>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</si>
  <si>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</si>
  <si>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</si>
  <si>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</si>
  <si>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</si>
  <si>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</si>
  <si>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</si>
  <si>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</si>
  <si>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</si>
  <si>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</si>
  <si>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</si>
  <si>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</si>
  <si>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</si>
  <si>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</si>
  <si>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</si>
  <si>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</si>
  <si>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</si>
  <si>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</si>
  <si>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</si>
  <si>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</si>
  <si>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</si>
  <si>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</si>
  <si>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</si>
  <si>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</si>
  <si>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</si>
  <si>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</si>
  <si>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</si>
  <si>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</si>
  <si>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</si>
  <si>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</si>
  <si>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</si>
  <si>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</si>
  <si>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</si>
  <si>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</si>
  <si>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</si>
  <si>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</si>
  <si>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</si>
  <si>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</si>
  <si>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</si>
  <si>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</si>
  <si>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</si>
  <si>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</si>
  <si>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</si>
  <si>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</si>
  <si>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</si>
  <si>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</si>
  <si>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</si>
  <si>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</si>
  <si>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</si>
  <si>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</si>
  <si>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</si>
  <si>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</si>
  <si>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</si>
  <si>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</si>
  <si>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</si>
  <si>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</si>
  <si>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</si>
  <si>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</si>
  <si>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</si>
  <si>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</si>
  <si>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</si>
  <si>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</si>
  <si>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</si>
  <si>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</si>
  <si>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</si>
  <si>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</si>
  <si>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</si>
  <si>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</si>
  <si>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</si>
  <si>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</si>
  <si>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</si>
  <si>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</si>
  <si>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</si>
  <si>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</si>
  <si>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</si>
  <si>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</si>
  <si>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</si>
  <si>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</si>
  <si>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</si>
  <si>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</si>
  <si>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</si>
  <si>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</si>
  <si>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</si>
  <si>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</si>
  <si>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</si>
  <si>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</si>
  <si>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</si>
  <si>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</si>
  <si>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</si>
  <si>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</si>
  <si>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</si>
  <si>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</si>
  <si>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</si>
  <si>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</si>
  <si>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</si>
  <si>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</si>
  <si>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</si>
  <si>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</si>
  <si>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</si>
  <si>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</si>
  <si>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</si>
  <si>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</si>
  <si>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</si>
  <si>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</si>
  <si>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</si>
  <si>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</si>
  <si>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</si>
  <si>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</si>
  <si>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</si>
  <si>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</si>
  <si>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</si>
  <si>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</si>
  <si>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</si>
  <si>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</si>
  <si>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</si>
  <si>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</si>
  <si>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</si>
  <si>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</si>
  <si>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</si>
  <si>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</si>
  <si>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</si>
  <si>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</si>
  <si>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</si>
  <si>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</si>
  <si>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</si>
  <si>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</si>
  <si>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</si>
  <si>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</si>
  <si>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</si>
  <si>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</si>
  <si>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</si>
  <si>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</si>
  <si>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</si>
  <si>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</si>
  <si>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</si>
  <si>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</si>
  <si>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</si>
  <si>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</si>
  <si>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</si>
  <si>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</si>
  <si>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</si>
  <si>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</si>
  <si>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</si>
  <si>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</si>
  <si>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</si>
  <si>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</si>
  <si>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</si>
  <si>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</si>
  <si>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</si>
  <si>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</si>
  <si>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</si>
  <si>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</si>
  <si>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</si>
  <si>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</si>
  <si>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</si>
  <si>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</si>
  <si>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</si>
  <si>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</si>
  <si>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</si>
  <si>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</si>
  <si>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</si>
  <si>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</si>
  <si>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</si>
  <si>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</si>
  <si>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</si>
  <si>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</si>
  <si>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</si>
  <si>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</si>
  <si>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</si>
  <si>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</si>
  <si>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</si>
  <si>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</si>
  <si>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</si>
  <si>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</si>
  <si>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</si>
  <si>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</si>
  <si>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</si>
  <si>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</si>
  <si>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</si>
  <si>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</si>
  <si>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</si>
  <si>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</si>
  <si>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</si>
  <si>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</si>
  <si>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</si>
  <si>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</si>
  <si>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</si>
  <si>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</si>
  <si>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</si>
  <si>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</si>
  <si>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</si>
  <si>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</si>
  <si>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</si>
  <si>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</si>
  <si>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</si>
  <si>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</si>
  <si>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</si>
  <si>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</si>
  <si>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</si>
  <si>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</si>
  <si>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</si>
  <si>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</si>
  <si>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</si>
  <si>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</si>
  <si>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</si>
  <si>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</si>
  <si>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</si>
  <si>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</si>
  <si>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</si>
  <si>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</si>
  <si>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</si>
  <si>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</si>
  <si>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</si>
  <si>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</si>
  <si>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</si>
  <si>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</si>
  <si>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</si>
  <si>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</si>
  <si>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</si>
  <si>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</si>
  <si>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</si>
  <si>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</si>
  <si>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</si>
  <si>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</si>
  <si>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</si>
  <si>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</si>
  <si>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</si>
  <si>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</si>
  <si>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</si>
  <si>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</si>
  <si>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</si>
  <si>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</si>
  <si>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</si>
  <si>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</si>
  <si>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</si>
  <si>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</si>
  <si>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</si>
  <si>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</si>
  <si>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</si>
  <si>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</si>
  <si>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</si>
  <si>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</si>
  <si>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</si>
  <si>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</si>
  <si>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</si>
  <si>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</si>
  <si>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</si>
  <si>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</si>
  <si>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</si>
  <si>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</si>
  <si>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</si>
  <si>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</si>
  <si>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</si>
  <si>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</si>
  <si>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</si>
  <si>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</si>
  <si>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</si>
  <si>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</si>
  <si>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</si>
  <si>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</si>
  <si>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</si>
  <si>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</si>
  <si>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</si>
  <si>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</si>
  <si>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</si>
  <si>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</si>
  <si>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</si>
  <si>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</si>
  <si>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</si>
  <si>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</si>
  <si>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</si>
  <si>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</si>
  <si>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</si>
  <si>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</si>
  <si>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</si>
  <si>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</si>
  <si>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</si>
  <si>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</si>
  <si>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</si>
  <si>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</si>
  <si>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</si>
  <si>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</si>
  <si>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</si>
  <si>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</si>
  <si>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</si>
  <si>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</si>
  <si>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</si>
  <si>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</si>
  <si>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</si>
  <si>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</si>
  <si>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</si>
  <si>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</si>
  <si>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</si>
  <si>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</si>
  <si>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</si>
  <si>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</si>
  <si>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</si>
  <si>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</si>
  <si>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</si>
  <si>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</si>
  <si>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</si>
  <si>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</si>
  <si>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</si>
  <si>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</si>
  <si>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</si>
  <si>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</si>
  <si>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</si>
  <si>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</si>
  <si>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</si>
  <si>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</si>
  <si>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</si>
  <si>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</si>
  <si>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</si>
  <si>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</si>
  <si>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</si>
  <si>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</si>
  <si>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</si>
  <si>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</si>
  <si>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</si>
  <si>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</si>
  <si>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</si>
  <si>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</si>
  <si>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</si>
  <si>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</si>
  <si>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</si>
  <si>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</si>
  <si>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</si>
  <si>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</si>
  <si>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</si>
  <si>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</si>
  <si>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</si>
  <si>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</si>
  <si>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</si>
  <si>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</si>
  <si>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</si>
  <si>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</si>
  <si>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</si>
  <si>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</si>
  <si>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</si>
  <si>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</si>
  <si>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</si>
  <si>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</si>
  <si>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</si>
  <si>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</si>
  <si>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</si>
  <si>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</si>
  <si>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</si>
  <si>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</si>
  <si>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</si>
  <si>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</si>
  <si>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</si>
  <si>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</si>
  <si>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</si>
  <si>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</si>
  <si>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</si>
  <si>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</si>
  <si>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</si>
  <si>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</si>
  <si>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</si>
  <si>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</si>
  <si>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</si>
  <si>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</si>
  <si>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</si>
  <si>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</si>
  <si>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</si>
  <si>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</si>
  <si>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</si>
  <si>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</si>
  <si>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</si>
  <si>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</si>
  <si>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</si>
  <si>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</si>
  <si>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</si>
  <si>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</si>
  <si>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</si>
  <si>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</si>
  <si>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</si>
  <si>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</si>
  <si>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</si>
  <si>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</si>
  <si>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</si>
  <si>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</si>
  <si>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</si>
  <si>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</si>
  <si>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</si>
  <si>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</si>
  <si>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</si>
  <si>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</si>
  <si>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</si>
  <si>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</si>
  <si>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</si>
  <si>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</si>
  <si>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</si>
  <si>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</si>
  <si>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</si>
  <si>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</si>
  <si>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</si>
  <si>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</si>
  <si>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</si>
  <si>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</si>
  <si>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</si>
  <si>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</si>
  <si>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</si>
  <si>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</si>
  <si>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</si>
  <si>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</si>
  <si>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</si>
  <si>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</si>
  <si>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</si>
  <si>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</si>
  <si>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</si>
  <si>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</si>
  <si>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</si>
  <si>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</si>
  <si>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</si>
  <si>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</si>
  <si>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</si>
  <si>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</si>
  <si>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</si>
  <si>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</si>
  <si>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</si>
  <si>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</si>
  <si>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</si>
  <si>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</si>
  <si>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</si>
  <si>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</si>
  <si>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</si>
  <si>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</si>
  <si>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</si>
  <si>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</si>
  <si>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</si>
  <si>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</si>
  <si>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</si>
  <si>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</si>
  <si>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</si>
  <si>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</si>
  <si>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</si>
  <si>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</si>
  <si>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</si>
  <si>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</si>
  <si>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</si>
  <si>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</si>
  <si>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</si>
  <si>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</si>
  <si>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</si>
  <si>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</si>
  <si>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</si>
  <si>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</si>
  <si>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</si>
  <si>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</si>
  <si>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</si>
  <si>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</si>
  <si>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</si>
  <si>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</si>
  <si>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</si>
  <si>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</si>
  <si>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</si>
  <si>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</si>
  <si>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</si>
  <si>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</si>
  <si>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</si>
  <si>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</si>
  <si>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</si>
  <si>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</si>
  <si>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</si>
  <si>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</si>
  <si>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</si>
  <si>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</si>
  <si>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</si>
  <si>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</si>
  <si>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</si>
  <si>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</si>
  <si>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</si>
  <si>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</si>
  <si>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</si>
  <si>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</si>
  <si>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</si>
  <si>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</si>
  <si>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</si>
  <si>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</si>
  <si>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</si>
  <si>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</si>
  <si>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</si>
  <si>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</si>
  <si>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</si>
  <si>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</si>
  <si>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</si>
  <si>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</si>
  <si>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</si>
  <si>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</si>
  <si>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</si>
  <si>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</si>
  <si>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</si>
  <si>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</si>
  <si>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</si>
  <si>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</si>
  <si>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</si>
  <si>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</si>
  <si>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</si>
  <si>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</si>
  <si>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</si>
  <si>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</si>
  <si>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</si>
  <si>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</si>
  <si>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</si>
  <si>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</si>
  <si>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</si>
  <si>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</si>
  <si>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</si>
  <si>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</si>
  <si>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</si>
  <si>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</si>
  <si>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</si>
  <si>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</si>
  <si>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</si>
  <si>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</si>
  <si>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</si>
  <si>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</si>
  <si>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</si>
  <si>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</si>
  <si>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</si>
  <si>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</si>
  <si>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</si>
  <si>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</si>
  <si>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</si>
  <si>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</si>
  <si>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</si>
  <si>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</si>
  <si>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</si>
  <si>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</si>
  <si>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</si>
  <si>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</si>
  <si>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</si>
  <si>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</si>
  <si>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</si>
  <si>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</si>
  <si>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</si>
  <si>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</si>
  <si>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</si>
  <si>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</si>
  <si>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</si>
  <si>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</si>
  <si>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</si>
  <si>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</si>
  <si>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</si>
  <si>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</si>
  <si>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</si>
  <si>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</si>
  <si>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</si>
  <si>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</si>
  <si>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</si>
  <si>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</si>
  <si>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</si>
  <si>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</si>
  <si>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</si>
  <si>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</si>
  <si>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</si>
  <si>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</si>
  <si>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</si>
  <si>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</si>
  <si>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</si>
  <si>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</si>
  <si>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</si>
  <si>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</si>
  <si>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</si>
  <si>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</si>
  <si>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</si>
  <si>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</si>
  <si>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</si>
  <si>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</si>
  <si>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</si>
  <si>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</si>
  <si>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</si>
  <si>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</si>
  <si>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</si>
  <si>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</si>
  <si>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</si>
  <si>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</si>
  <si>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</si>
  <si>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</si>
  <si>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</si>
  <si>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</si>
  <si>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</si>
  <si>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</si>
  <si>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</si>
  <si>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</si>
  <si>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</si>
  <si>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</si>
  <si>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</si>
  <si>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</si>
  <si>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</si>
  <si>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</si>
  <si>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</si>
  <si>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</si>
  <si>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</si>
  <si>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</si>
  <si>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</si>
  <si>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</si>
  <si>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</si>
  <si>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</si>
  <si>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</si>
  <si>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</si>
  <si>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</si>
  <si>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</si>
  <si>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</si>
  <si>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</si>
  <si>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</si>
  <si>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</si>
  <si>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</si>
  <si>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</si>
  <si>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</si>
  <si>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</si>
  <si>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</si>
  <si>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</si>
  <si>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</si>
  <si>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</si>
  <si>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</si>
  <si>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</si>
  <si>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</si>
  <si>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</si>
  <si>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</si>
  <si>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</si>
  <si>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</si>
  <si>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</si>
  <si>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</si>
  <si>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</si>
  <si>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</si>
  <si>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</si>
  <si>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</si>
  <si>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</si>
  <si>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</si>
  <si>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</si>
  <si>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</si>
  <si>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</si>
  <si>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</si>
  <si>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</si>
  <si>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</si>
  <si>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</si>
  <si>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</si>
  <si>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</si>
  <si>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</si>
  <si>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</si>
  <si>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</si>
  <si>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</si>
  <si>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</si>
  <si>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</si>
  <si>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</si>
  <si>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</si>
  <si>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</si>
  <si>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</si>
  <si>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</si>
  <si>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</si>
  <si>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</si>
  <si>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</si>
  <si>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</si>
  <si>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</si>
  <si>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</si>
  <si>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</si>
  <si>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</si>
  <si>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</si>
  <si>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</si>
  <si>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</si>
  <si>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</si>
  <si>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</si>
  <si>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</si>
  <si>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</si>
  <si>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</si>
  <si>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</si>
  <si>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</si>
  <si>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</si>
  <si>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</si>
  <si>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</si>
  <si>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</si>
  <si>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</si>
  <si>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</si>
  <si>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</si>
  <si>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</si>
  <si>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</si>
  <si>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</si>
  <si>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</si>
  <si>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</si>
  <si>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</si>
  <si>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</si>
  <si>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</si>
  <si>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</si>
  <si>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</si>
  <si>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</si>
  <si>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</si>
  <si>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</si>
  <si>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</si>
  <si>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</si>
  <si>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</si>
  <si>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</si>
  <si>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</si>
  <si>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</si>
  <si>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</si>
  <si>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</si>
  <si>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</si>
  <si>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</si>
  <si>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</si>
  <si>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</si>
  <si>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</si>
  <si>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</si>
  <si>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</si>
  <si>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</si>
  <si>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</si>
  <si>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</si>
  <si>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</si>
  <si>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</si>
  <si>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</si>
  <si>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</si>
  <si>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</si>
  <si>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</si>
  <si>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</si>
  <si>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</si>
  <si>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</si>
  <si>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</si>
  <si>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</si>
  <si>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</si>
  <si>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</si>
  <si>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</si>
  <si>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</si>
  <si>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</si>
  <si>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</si>
  <si>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</si>
  <si>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</si>
  <si>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</si>
  <si>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</si>
  <si>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</si>
  <si>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</si>
  <si>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</si>
  <si>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</si>
  <si>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</si>
  <si>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</si>
  <si>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</si>
  <si>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</si>
  <si>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</si>
  <si>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</si>
  <si>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</si>
  <si>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</si>
  <si>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</si>
  <si>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</si>
  <si>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</si>
  <si>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</si>
  <si>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</si>
  <si>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</si>
  <si>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</si>
  <si>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</si>
  <si>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</si>
  <si>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</si>
  <si>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</si>
  <si>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</si>
  <si>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</si>
  <si>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</si>
  <si>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</si>
  <si>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</si>
  <si>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</si>
  <si>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</si>
  <si>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</si>
  <si>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</si>
  <si>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</si>
  <si>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</si>
  <si>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</si>
  <si>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</si>
  <si>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</si>
  <si>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</si>
  <si>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</si>
  <si>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</si>
  <si>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</si>
  <si>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</si>
  <si>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</si>
  <si>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</si>
  <si>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</si>
  <si>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</si>
  <si>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</si>
  <si>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</si>
  <si>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</si>
  <si>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</si>
  <si>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</si>
  <si>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</si>
  <si>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</si>
  <si>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</si>
  <si>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</si>
  <si>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</si>
  <si>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</si>
  <si>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</si>
  <si>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</si>
  <si>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</si>
  <si>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</si>
  <si>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</si>
  <si>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</si>
  <si>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</si>
  <si>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</si>
  <si>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</si>
  <si>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</si>
  <si>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</si>
  <si>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</si>
  <si>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</si>
  <si>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</si>
  <si>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</si>
  <si>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</si>
  <si>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</si>
  <si>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</si>
  <si>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</si>
  <si>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</si>
  <si>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</si>
  <si>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</si>
  <si>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</si>
  <si>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</si>
  <si>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</si>
  <si>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</si>
  <si>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</si>
  <si>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</si>
  <si>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</si>
  <si>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</si>
  <si>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</si>
  <si>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</si>
  <si>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</si>
  <si>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</si>
  <si>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</si>
  <si>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</si>
  <si>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</si>
  <si>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</si>
  <si>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</si>
  <si>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</si>
  <si>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</si>
  <si>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</si>
  <si>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</si>
  <si>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</si>
  <si>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</si>
  <si>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</si>
  <si>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</si>
  <si>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</si>
  <si>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</si>
  <si>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</si>
  <si>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</si>
  <si>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</si>
  <si>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</si>
  <si>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</si>
  <si>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</si>
  <si>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</si>
  <si>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</si>
  <si>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</si>
  <si>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</si>
  <si>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</si>
  <si>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</si>
  <si>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</si>
  <si>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</si>
  <si>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</si>
  <si>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</si>
  <si>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</si>
  <si>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</si>
  <si>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</si>
  <si>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</si>
  <si>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</si>
  <si>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</si>
  <si>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</si>
  <si>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</si>
  <si>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</si>
  <si>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</si>
  <si>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</si>
  <si>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</si>
  <si>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</si>
  <si>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</si>
  <si>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</si>
  <si>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</si>
  <si>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</si>
  <si>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</si>
  <si>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</si>
  <si>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</si>
  <si>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</si>
  <si>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</si>
  <si>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</si>
  <si>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</si>
  <si>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</si>
  <si>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</si>
  <si>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</si>
  <si>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</si>
  <si>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</si>
  <si>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</si>
  <si>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</si>
  <si>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</si>
  <si>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</si>
  <si>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</si>
  <si>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</si>
  <si>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</si>
  <si>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</si>
  <si>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</si>
  <si>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</si>
  <si>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</si>
  <si>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</si>
  <si>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</si>
  <si>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</si>
  <si>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</si>
  <si>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</si>
  <si>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</si>
  <si>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</si>
  <si>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</si>
  <si>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</si>
  <si>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</si>
  <si>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</si>
  <si>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</si>
  <si>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</si>
  <si>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</si>
  <si>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</si>
  <si>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</si>
  <si>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</si>
  <si>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</si>
  <si>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</si>
  <si>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</si>
  <si>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</si>
  <si>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</si>
  <si>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</si>
  <si>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</si>
  <si>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</si>
  <si>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</si>
  <si>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</si>
  <si>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</si>
  <si>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</si>
  <si>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</si>
  <si>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</si>
  <si>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</si>
  <si>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</si>
  <si>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</si>
  <si>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</si>
  <si>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</si>
  <si>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</si>
  <si>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</si>
  <si>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</si>
  <si>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</si>
  <si>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</si>
  <si>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</si>
  <si>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</si>
  <si>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</si>
  <si>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</si>
  <si>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</si>
  <si>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</si>
  <si>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</si>
  <si>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</si>
  <si>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</si>
  <si>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</si>
  <si>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</si>
  <si>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</si>
  <si>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</si>
  <si>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</si>
  <si>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</si>
  <si>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</si>
  <si>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</si>
  <si>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</si>
  <si>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</si>
  <si>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</si>
  <si>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</si>
  <si>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</si>
  <si>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</si>
  <si>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</si>
  <si>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</si>
  <si>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</si>
  <si>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</si>
  <si>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</si>
  <si>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</si>
  <si>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</si>
  <si>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</si>
  <si>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</si>
  <si>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</si>
  <si>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</si>
  <si>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</si>
  <si>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</si>
  <si>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</si>
  <si>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</si>
  <si>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</si>
  <si>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</si>
  <si>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</si>
  <si>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</si>
  <si>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</si>
  <si>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</si>
  <si>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</si>
  <si>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</si>
  <si>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</si>
  <si>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</si>
  <si>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</si>
  <si>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</si>
  <si>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</si>
  <si>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</si>
  <si>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</si>
  <si>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</si>
  <si>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</si>
  <si>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</si>
  <si>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</si>
  <si>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</si>
  <si>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</si>
  <si>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</si>
  <si>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</si>
  <si>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</si>
  <si>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</si>
  <si>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</si>
  <si>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</si>
  <si>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</si>
  <si>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</si>
  <si>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</si>
  <si>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</si>
  <si>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</si>
  <si>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</si>
  <si>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</si>
  <si>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</si>
  <si>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</si>
  <si>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</si>
  <si>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</si>
  <si>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</si>
  <si>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</si>
  <si>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</si>
  <si>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</si>
  <si>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</si>
  <si>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</si>
  <si>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</si>
  <si>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</si>
  <si>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</si>
  <si>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</si>
  <si>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</si>
  <si>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</si>
  <si>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</si>
  <si>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</si>
  <si>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</si>
  <si>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</si>
  <si>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</si>
  <si>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</si>
  <si>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</si>
  <si>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</si>
  <si>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</si>
  <si>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</si>
  <si>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</si>
  <si>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</si>
  <si>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</si>
  <si>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</si>
  <si>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</si>
  <si>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</si>
  <si>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</si>
  <si>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</si>
  <si>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</si>
  <si>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</si>
  <si>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</si>
  <si>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</si>
  <si>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</si>
  <si>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</si>
  <si>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</si>
  <si>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</si>
  <si>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</si>
  <si>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</si>
  <si>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</si>
  <si>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</si>
  <si>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</si>
  <si>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</si>
  <si>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</si>
  <si>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</si>
  <si>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</si>
  <si>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</si>
  <si>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</si>
  <si>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</si>
  <si>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</si>
  <si>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</si>
  <si>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</si>
  <si>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</si>
  <si>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</si>
  <si>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</si>
  <si>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</si>
  <si>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</si>
  <si>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</si>
  <si>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</si>
  <si>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</si>
  <si>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</si>
  <si>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</si>
  <si>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</si>
  <si>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</si>
  <si>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</si>
  <si>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</si>
  <si>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</si>
  <si>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</si>
  <si>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</si>
  <si>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</si>
  <si>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</si>
  <si>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</si>
  <si>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</si>
  <si>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</si>
  <si>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</si>
  <si>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</si>
  <si>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</si>
  <si>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</si>
  <si>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</si>
  <si>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</si>
  <si>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</si>
  <si>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</si>
  <si>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</si>
  <si>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</si>
  <si>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</si>
  <si>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</si>
  <si>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</si>
  <si>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</si>
  <si>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</si>
  <si>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</si>
  <si>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</si>
  <si>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</si>
  <si>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</si>
  <si>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</si>
  <si>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</si>
  <si>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</si>
  <si>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</si>
  <si>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</si>
  <si>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</si>
  <si>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</si>
  <si>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</si>
  <si>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</si>
  <si>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</si>
  <si>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</si>
  <si>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</si>
  <si>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</si>
  <si>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</si>
  <si>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</si>
  <si>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</si>
  <si>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</si>
  <si>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</si>
  <si>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</si>
  <si>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</si>
  <si>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</si>
  <si>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</si>
  <si>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</si>
  <si>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</si>
  <si>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</si>
  <si>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</si>
  <si>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</si>
  <si>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</si>
  <si>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</si>
  <si>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</si>
  <si>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</si>
  <si>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</si>
  <si>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</si>
  <si>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</si>
  <si>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</si>
  <si>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</si>
  <si>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</si>
  <si>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</si>
  <si>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</si>
  <si>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</si>
  <si>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</si>
  <si>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</si>
  <si>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</si>
  <si>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</si>
  <si>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</si>
  <si>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</si>
  <si>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</si>
  <si>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</si>
  <si>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</si>
  <si>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</si>
  <si>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</si>
  <si>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</si>
  <si>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</si>
  <si>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</si>
  <si>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</si>
  <si>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</si>
  <si>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</si>
  <si>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</si>
  <si>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</si>
  <si>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</si>
  <si>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</si>
  <si>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</si>
  <si>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</si>
  <si>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</si>
  <si>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</si>
  <si>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</si>
  <si>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</si>
  <si>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</si>
  <si>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</si>
  <si>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</si>
  <si>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</si>
  <si>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</si>
  <si>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</si>
  <si>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</si>
  <si>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</si>
  <si>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</si>
  <si>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</si>
  <si>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</si>
  <si>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</si>
  <si>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</si>
  <si>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</si>
  <si>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</si>
  <si>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</si>
  <si>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</si>
  <si>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</si>
  <si>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</si>
  <si>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</si>
  <si>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</si>
  <si>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</si>
  <si>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</si>
  <si>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</si>
  <si>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</si>
  <si>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</si>
  <si>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</si>
  <si>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</si>
  <si>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</si>
  <si>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</si>
  <si>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</si>
  <si>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</si>
  <si>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</si>
  <si>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</si>
  <si>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</si>
  <si>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</si>
  <si>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</si>
  <si>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</si>
  <si>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</si>
  <si>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</si>
  <si>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</si>
  <si>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</si>
  <si>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</si>
  <si>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</si>
  <si>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</si>
  <si>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</si>
  <si>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</si>
  <si>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</si>
  <si>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</si>
  <si>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</si>
  <si>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</si>
  <si>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</si>
  <si>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</si>
  <si>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</si>
  <si>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</si>
  <si>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</si>
  <si>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</si>
  <si>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</si>
  <si>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</si>
  <si>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</si>
  <si>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</si>
  <si>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</si>
  <si>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</si>
  <si>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</si>
  <si>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</si>
  <si>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</si>
  <si>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</si>
  <si>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</si>
  <si>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</si>
  <si>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</si>
  <si>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</si>
  <si>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</si>
  <si>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</si>
  <si>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</si>
  <si>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</si>
  <si>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</si>
  <si>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</si>
  <si>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</si>
  <si>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</si>
  <si>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</si>
  <si>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</si>
  <si>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</si>
  <si>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</si>
  <si>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</si>
  <si>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</si>
  <si>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</si>
  <si>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</si>
  <si>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</si>
  <si>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</si>
  <si>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</si>
  <si>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</si>
  <si>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</si>
  <si>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</si>
  <si>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</si>
  <si>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</si>
  <si>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</si>
  <si>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</si>
  <si>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</si>
  <si>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</si>
  <si>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</si>
  <si>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</si>
  <si>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</si>
  <si>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</si>
  <si>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</si>
  <si>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</si>
  <si>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</si>
  <si>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</si>
  <si>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</si>
  <si>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</si>
  <si>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</si>
  <si>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</si>
  <si>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</si>
  <si>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</si>
  <si>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</si>
  <si>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</si>
  <si>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</si>
  <si>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</si>
  <si>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</si>
  <si>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</si>
  <si>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</si>
  <si>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</si>
  <si>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</si>
  <si>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</si>
  <si>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</si>
  <si>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</si>
  <si>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</si>
  <si>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</si>
  <si>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</si>
  <si>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</si>
  <si>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</si>
  <si>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</si>
  <si>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</si>
  <si>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</si>
  <si>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</si>
  <si>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</si>
  <si>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</si>
  <si>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</si>
  <si>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</si>
  <si>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</si>
  <si>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</si>
  <si>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</si>
  <si>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</si>
  <si>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</si>
  <si>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</si>
  <si>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</si>
  <si>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</si>
  <si>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</si>
  <si>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</si>
  <si>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</si>
  <si>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</si>
  <si>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</si>
  <si>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</si>
  <si>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</si>
  <si>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</si>
  <si>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</si>
  <si>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</si>
  <si>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</si>
  <si>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</si>
  <si>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</si>
  <si>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</si>
  <si>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</si>
  <si>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</si>
  <si>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</si>
  <si>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</si>
  <si>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</si>
  <si>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</si>
  <si>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</si>
  <si>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</si>
  <si>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</si>
  <si>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</si>
  <si>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</si>
  <si>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</si>
  <si>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</si>
  <si>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</si>
  <si>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</si>
  <si>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</si>
  <si>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</si>
  <si>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</si>
  <si>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</si>
  <si>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</si>
  <si>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</si>
  <si>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</si>
  <si>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</si>
  <si>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</si>
  <si>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</si>
  <si>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</si>
  <si>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</si>
  <si>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</si>
  <si>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</si>
  <si>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</si>
  <si>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</si>
  <si>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</si>
  <si>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</si>
  <si>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</si>
  <si>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</si>
  <si>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</si>
  <si>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</si>
  <si>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</si>
  <si>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</si>
  <si>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</si>
  <si>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</si>
  <si>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</si>
  <si>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</si>
  <si>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</si>
  <si>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</si>
  <si>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</si>
  <si>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</si>
  <si>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</si>
  <si>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</si>
  <si>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</si>
  <si>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</si>
  <si>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</si>
  <si>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</si>
  <si>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</si>
  <si>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</si>
  <si>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</si>
  <si>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</si>
  <si>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</si>
  <si>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</si>
  <si>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</si>
  <si>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</si>
  <si>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</si>
  <si>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</si>
  <si>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</si>
  <si>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</si>
  <si>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</si>
  <si>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</si>
  <si>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</si>
  <si>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</si>
  <si>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</si>
  <si>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</si>
  <si>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</si>
  <si>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</si>
  <si>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</si>
  <si>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</si>
  <si>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</si>
  <si>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</si>
  <si>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</si>
  <si>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</si>
  <si>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</si>
  <si>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</si>
  <si>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</si>
  <si>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</si>
  <si>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</si>
  <si>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</si>
  <si>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</si>
  <si>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</si>
  <si>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</si>
  <si>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</si>
  <si>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</si>
  <si>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</si>
  <si>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</si>
  <si>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</si>
  <si>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</si>
  <si>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</si>
  <si>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</si>
  <si>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</si>
  <si>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</si>
  <si>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</si>
  <si>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</si>
  <si>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</si>
  <si>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</si>
  <si>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</si>
  <si>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</si>
  <si>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</si>
  <si>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</si>
  <si>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</si>
  <si>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</si>
  <si>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</si>
  <si>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</si>
  <si>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</si>
  <si>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</si>
  <si>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</si>
  <si>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</si>
  <si>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</si>
  <si>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</si>
  <si>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</si>
  <si>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</si>
  <si>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</si>
  <si>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</si>
  <si>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</si>
  <si>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</si>
  <si>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</si>
  <si>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</si>
  <si>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</si>
  <si>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</si>
  <si>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</si>
  <si>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</si>
  <si>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</si>
  <si>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</si>
  <si>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</si>
  <si>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</si>
  <si>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</si>
  <si>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</si>
  <si>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</si>
  <si>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</si>
  <si>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</si>
  <si>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</si>
  <si>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</si>
  <si>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</si>
  <si>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</si>
  <si>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</si>
  <si>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</si>
  <si>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</si>
  <si>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</si>
  <si>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</si>
  <si>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</si>
  <si>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</si>
  <si>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</si>
  <si>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</si>
  <si>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</si>
  <si>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</si>
  <si>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</si>
  <si>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</si>
  <si>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</si>
  <si>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</si>
  <si>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</si>
  <si>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</si>
  <si>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</si>
  <si>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</si>
  <si>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</si>
  <si>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</si>
  <si>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</si>
  <si>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</si>
  <si>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</si>
  <si>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</si>
  <si>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</si>
  <si>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</si>
  <si>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</si>
  <si>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</si>
  <si>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</si>
  <si>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</si>
  <si>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</si>
  <si>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</si>
  <si>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</si>
  <si>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</si>
  <si>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</si>
  <si>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</si>
  <si>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</si>
  <si>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</si>
  <si>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</si>
  <si>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</si>
  <si>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</si>
  <si>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</si>
  <si>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</si>
  <si>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</si>
  <si>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</si>
  <si>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</si>
  <si>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</si>
  <si>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</si>
  <si>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</si>
  <si>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</si>
  <si>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</si>
  <si>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</si>
  <si>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</si>
  <si>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</si>
  <si>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</si>
  <si>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</si>
  <si>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</si>
  <si>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</si>
  <si>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</si>
  <si>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</si>
  <si>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</si>
  <si>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</si>
  <si>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</si>
  <si>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</si>
  <si>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</si>
  <si>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</si>
  <si>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</si>
  <si>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</si>
  <si>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</si>
  <si>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</si>
  <si>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</si>
  <si>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</si>
  <si>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</si>
  <si>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</si>
  <si>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</si>
  <si>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</si>
  <si>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</si>
  <si>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</si>
  <si>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</si>
  <si>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</si>
  <si>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</si>
  <si>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</si>
  <si>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</si>
  <si>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</si>
  <si>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</si>
  <si>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</si>
  <si>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</si>
  <si>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</si>
  <si>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</si>
  <si>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</si>
  <si>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</si>
  <si>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</si>
  <si>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</si>
  <si>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</si>
  <si>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</si>
  <si>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</si>
  <si>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</si>
  <si>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</si>
  <si>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</si>
  <si>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</si>
  <si>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</si>
  <si>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</si>
  <si>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</si>
  <si>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</si>
  <si>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</si>
  <si>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</si>
  <si>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</si>
  <si>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</si>
  <si>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</si>
  <si>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</si>
  <si>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</si>
  <si>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</si>
  <si>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</si>
  <si>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</si>
  <si>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</si>
  <si>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</si>
  <si>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</si>
  <si>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</si>
  <si>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</si>
  <si>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</si>
  <si>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</si>
  <si>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</si>
  <si>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</si>
  <si>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</si>
  <si>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</si>
  <si>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</si>
  <si>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</si>
  <si>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</si>
  <si>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</si>
  <si>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</si>
  <si>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</si>
  <si>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</si>
  <si>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</si>
  <si>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</si>
  <si>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</si>
  <si>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</si>
  <si>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</si>
  <si>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</si>
  <si>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</si>
  <si>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</si>
  <si>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</si>
  <si>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</si>
  <si>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</si>
  <si>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</si>
  <si>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</si>
  <si>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</si>
  <si>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</si>
  <si>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</si>
  <si>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</si>
  <si>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</si>
  <si>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</si>
  <si>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</si>
  <si>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</si>
  <si>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</si>
  <si>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</si>
  <si>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</si>
  <si>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</si>
  <si>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</si>
  <si>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</si>
  <si>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</si>
  <si>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</si>
  <si>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</si>
  <si>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</si>
  <si>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</si>
  <si>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</si>
  <si>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</si>
  <si>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</si>
  <si>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</si>
  <si>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</si>
  <si>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</si>
  <si>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</si>
  <si>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</si>
  <si>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</si>
  <si>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</si>
  <si>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</si>
  <si>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</si>
  <si>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</si>
  <si>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</si>
  <si>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</si>
  <si>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</si>
  <si>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</si>
  <si>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</si>
  <si>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</si>
  <si>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</si>
  <si>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</si>
  <si>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</si>
  <si>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</si>
  <si>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</si>
  <si>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</si>
  <si>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</si>
  <si>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</si>
  <si>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</si>
  <si>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</si>
  <si>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</si>
  <si>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</si>
  <si>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</si>
  <si>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</si>
  <si>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</si>
  <si>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</si>
  <si>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</si>
  <si>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</si>
  <si>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</si>
  <si>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</si>
  <si>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</si>
  <si>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</si>
  <si>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</si>
  <si>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</si>
  <si>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</si>
  <si>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</si>
  <si>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</si>
  <si>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</si>
  <si>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</si>
  <si>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</si>
  <si>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</si>
  <si>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</si>
  <si>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</si>
  <si>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</si>
  <si>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</si>
  <si>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</si>
  <si>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</si>
  <si>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</si>
  <si>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</si>
  <si>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</si>
  <si>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</si>
  <si>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</si>
  <si>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</si>
  <si>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</si>
  <si>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</si>
  <si>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</si>
  <si>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</si>
  <si>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</si>
  <si>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</si>
  <si>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</si>
  <si>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</si>
  <si>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</si>
  <si>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</si>
  <si>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</si>
  <si>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</si>
  <si>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</si>
  <si>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</si>
  <si>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</si>
  <si>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</si>
  <si>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</si>
  <si>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</si>
  <si>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</si>
  <si>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</si>
  <si>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</si>
  <si>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</si>
  <si>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</si>
  <si>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</si>
  <si>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</si>
  <si>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</si>
  <si>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</si>
  <si>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</si>
  <si>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</si>
  <si>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</si>
  <si>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</si>
  <si>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</si>
  <si>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</si>
  <si>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</si>
  <si>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</si>
  <si>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</si>
  <si>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</si>
  <si>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</si>
  <si>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</si>
  <si>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</si>
  <si>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</si>
  <si>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</si>
  <si>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</si>
  <si>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</si>
  <si>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</si>
  <si>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</si>
  <si>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</si>
  <si>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</si>
  <si>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</si>
  <si>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</si>
  <si>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</si>
  <si>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</si>
  <si>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</si>
  <si>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</si>
  <si>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</si>
  <si>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</si>
  <si>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</si>
  <si>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</si>
  <si>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</si>
  <si>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</si>
  <si>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</si>
  <si>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</si>
  <si>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</si>
  <si>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</si>
  <si>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</si>
  <si>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</si>
  <si>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</si>
  <si>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</si>
  <si>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</si>
  <si>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</si>
  <si>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</si>
  <si>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</si>
  <si>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</si>
  <si>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</si>
  <si>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</si>
  <si>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</si>
  <si>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</si>
  <si>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</si>
  <si>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</si>
  <si>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</si>
  <si>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</si>
  <si>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</si>
  <si>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</si>
  <si>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</si>
  <si>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</si>
  <si>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</si>
  <si>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</si>
  <si>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</si>
  <si>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</si>
  <si>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</si>
  <si>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</si>
  <si>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</si>
  <si>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</si>
  <si>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</si>
  <si>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</si>
  <si>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</si>
  <si>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</si>
  <si>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</si>
  <si>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</si>
  <si>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</si>
  <si>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</si>
  <si>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</si>
  <si>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</si>
  <si>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</si>
  <si>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</si>
  <si>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</si>
  <si>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</si>
  <si>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</si>
  <si>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</si>
  <si>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</si>
  <si>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</si>
  <si>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</si>
  <si>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</si>
  <si>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</si>
  <si>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</si>
  <si>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</si>
  <si>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</si>
  <si>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</si>
  <si>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</si>
  <si>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</si>
  <si>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</si>
  <si>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</si>
  <si>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</si>
  <si>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</si>
  <si>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</si>
  <si>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</si>
  <si>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</si>
  <si>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</si>
  <si>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</si>
  <si>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</si>
  <si>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</si>
  <si>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</si>
  <si>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</si>
  <si>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</si>
  <si>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</si>
  <si>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</si>
  <si>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</si>
  <si>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</si>
  <si>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</si>
  <si>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</si>
  <si>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</si>
  <si>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</si>
  <si>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</si>
  <si>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</si>
  <si>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</si>
  <si>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</si>
  <si>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</si>
  <si>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</si>
  <si>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</si>
  <si>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</si>
  <si>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</si>
  <si>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</si>
  <si>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</si>
  <si>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</si>
  <si>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</si>
  <si>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</si>
  <si>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</si>
  <si>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</si>
  <si>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</si>
  <si>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</si>
  <si>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</si>
  <si>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</si>
  <si>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</si>
  <si>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</si>
  <si>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</si>
  <si>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</si>
  <si>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</si>
  <si>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</si>
  <si>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</si>
  <si>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</si>
  <si>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</si>
  <si>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</si>
  <si>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</si>
  <si>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</si>
  <si>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</si>
  <si>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</si>
  <si>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</si>
  <si>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</si>
  <si>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</si>
  <si>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</si>
  <si>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</si>
  <si>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</si>
  <si>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</si>
  <si>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</si>
  <si>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</si>
  <si>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</si>
  <si>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</si>
  <si>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</si>
  <si>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</si>
  <si>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</si>
  <si>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</si>
  <si>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</si>
  <si>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</si>
  <si>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</si>
  <si>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</si>
  <si>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</si>
  <si>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</si>
  <si>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</si>
  <si>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</si>
  <si>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</si>
  <si>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</si>
  <si>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</si>
  <si>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</si>
  <si>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</si>
  <si>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</si>
  <si>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</si>
  <si>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</si>
  <si>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</si>
  <si>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</si>
  <si>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</si>
  <si>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</si>
  <si>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</si>
  <si>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</si>
  <si>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</si>
  <si>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</si>
  <si>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</si>
  <si>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</si>
  <si>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</si>
  <si>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</si>
  <si>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</si>
  <si>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</si>
  <si>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</si>
  <si>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</si>
  <si>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</si>
  <si>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</si>
  <si>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</si>
  <si>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</si>
  <si>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</si>
  <si>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</si>
  <si>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</si>
  <si>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</si>
  <si>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</si>
  <si>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</si>
  <si>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</si>
  <si>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</si>
  <si>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</si>
  <si>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</si>
  <si>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</si>
  <si>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</si>
  <si>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</si>
  <si>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</si>
  <si>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</si>
  <si>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</si>
  <si>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</si>
  <si>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</si>
  <si>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</si>
  <si>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</si>
  <si>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</si>
  <si>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</si>
  <si>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</si>
  <si>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</si>
  <si>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</si>
  <si>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</si>
  <si>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</si>
  <si>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</si>
  <si>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</si>
  <si>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</si>
  <si>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</si>
  <si>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</si>
  <si>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</si>
  <si>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</si>
  <si>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</si>
  <si>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</si>
  <si>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</si>
  <si>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</si>
  <si>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</si>
  <si>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</si>
  <si>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</si>
  <si>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</si>
  <si>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</si>
  <si>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</si>
  <si>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</si>
  <si>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</si>
  <si>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</si>
  <si>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</si>
  <si>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</si>
  <si>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</si>
  <si>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</si>
  <si>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</si>
  <si>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</si>
  <si>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</si>
  <si>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</si>
  <si>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</si>
  <si>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</si>
  <si>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</si>
  <si>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</si>
  <si>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</si>
  <si>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</si>
  <si>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</si>
  <si>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</si>
  <si>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</si>
  <si>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</si>
  <si>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</si>
  <si>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</si>
  <si>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</si>
  <si>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</si>
  <si>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</si>
  <si>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</si>
  <si>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</si>
  <si>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</si>
  <si>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</si>
  <si>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</si>
  <si>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</si>
  <si>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</si>
  <si>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</si>
  <si>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</si>
  <si>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</si>
  <si>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</si>
  <si>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</si>
  <si>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</si>
  <si>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</si>
  <si>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</si>
  <si>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</si>
  <si>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</si>
  <si>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</si>
  <si>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</si>
  <si>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</si>
  <si>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</si>
  <si>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</si>
  <si>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</si>
  <si>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</si>
  <si>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</si>
  <si>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</si>
  <si>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</si>
  <si>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</si>
  <si>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</si>
  <si>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</si>
  <si>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</si>
  <si>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</si>
  <si>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</si>
  <si>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</si>
  <si>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</si>
  <si>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</si>
  <si>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</si>
  <si>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</si>
  <si>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</si>
  <si>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</si>
  <si>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</si>
  <si>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</si>
  <si>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</si>
  <si>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</si>
  <si>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</si>
  <si>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</si>
  <si>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</si>
  <si>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</si>
  <si>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</si>
  <si>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</si>
  <si>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</si>
  <si>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</si>
  <si>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</si>
  <si>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</si>
  <si>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</si>
  <si>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</si>
  <si>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</si>
  <si>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</si>
  <si>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</si>
  <si>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</si>
  <si>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</si>
  <si>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</si>
  <si>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</si>
  <si>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</si>
  <si>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</si>
  <si>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</si>
  <si>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</si>
  <si>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</si>
  <si>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</si>
  <si>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</si>
  <si>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</si>
  <si>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</si>
  <si>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</si>
  <si>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</si>
  <si>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</si>
  <si>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</si>
  <si>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</si>
  <si>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</si>
  <si>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</si>
  <si>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</si>
  <si>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</si>
  <si>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</si>
  <si>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</si>
  <si>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</si>
  <si>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</si>
  <si>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</si>
  <si>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</si>
  <si>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</si>
  <si>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</si>
  <si>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</si>
  <si>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</si>
  <si>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</si>
  <si>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</si>
  <si>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</si>
  <si>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</si>
  <si>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</si>
  <si>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</si>
  <si>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</si>
  <si>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</si>
  <si>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</si>
  <si>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</si>
  <si>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</si>
  <si>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</si>
  <si>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</si>
  <si>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</si>
  <si>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</si>
  <si>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</si>
  <si>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</si>
  <si>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</si>
  <si>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</si>
  <si>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</si>
  <si>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</si>
  <si>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</si>
  <si>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</si>
  <si>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</si>
  <si>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</si>
  <si>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</si>
  <si>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</si>
  <si>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</si>
  <si>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</si>
  <si>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</si>
  <si>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</si>
  <si>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</si>
  <si>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</si>
  <si>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</si>
  <si>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</si>
  <si>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</si>
  <si>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</si>
  <si>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</si>
  <si>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</si>
  <si>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</si>
  <si>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</si>
  <si>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</si>
  <si>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</si>
  <si>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</si>
  <si>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</si>
  <si>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</si>
  <si>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</si>
  <si>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</si>
  <si>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</si>
  <si>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</si>
  <si>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</si>
  <si>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</si>
  <si>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</si>
  <si>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</si>
  <si>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</si>
  <si>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</si>
  <si>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</si>
  <si>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</si>
  <si>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</si>
  <si>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</si>
  <si>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</si>
  <si>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</si>
  <si>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</si>
  <si>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</si>
  <si>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</si>
  <si>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</si>
  <si>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</si>
  <si>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</si>
  <si>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</si>
  <si>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</si>
  <si>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</si>
  <si>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</si>
  <si>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</si>
  <si>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</si>
  <si>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</si>
  <si>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</si>
  <si>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</si>
  <si>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</si>
  <si>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</si>
  <si>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</si>
  <si>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</si>
  <si>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</si>
  <si>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</si>
  <si>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</si>
  <si>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</si>
  <si>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</si>
  <si>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</si>
  <si>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</si>
  <si>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</si>
  <si>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</si>
  <si>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</si>
  <si>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</si>
  <si>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</si>
  <si>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</si>
  <si>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</si>
  <si>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</si>
  <si>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</si>
  <si>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</si>
  <si>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</si>
  <si>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</si>
  <si>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</si>
  <si>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</si>
  <si>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</si>
  <si>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</si>
  <si>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</si>
  <si>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</si>
  <si>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</si>
  <si>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</si>
  <si>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</si>
  <si>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</si>
  <si>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</si>
  <si>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</si>
  <si>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</si>
  <si>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</si>
  <si>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</si>
  <si>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</si>
  <si>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</si>
  <si>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</si>
  <si>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</si>
  <si>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</si>
  <si>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</si>
  <si>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</si>
  <si>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</si>
  <si>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</si>
  <si>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</si>
  <si>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</si>
  <si>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</si>
  <si>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</si>
  <si>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</si>
  <si>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</si>
  <si>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</si>
  <si>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</si>
  <si>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</si>
  <si>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</si>
  <si>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</si>
  <si>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</si>
  <si>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</si>
  <si>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</si>
  <si>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</si>
  <si>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</si>
  <si>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</si>
  <si>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</si>
  <si>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</si>
  <si>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</si>
  <si>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</si>
  <si>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</si>
  <si>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</si>
  <si>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</si>
  <si>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</si>
  <si>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</si>
  <si>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</si>
  <si>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</si>
  <si>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</si>
  <si>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</si>
  <si>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</si>
  <si>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</si>
  <si>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</si>
  <si>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</si>
  <si>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</si>
  <si>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</si>
  <si>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</si>
  <si>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</si>
  <si>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</si>
  <si>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</si>
  <si>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</si>
  <si>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</si>
  <si>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</si>
  <si>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</si>
  <si>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</si>
  <si>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</si>
  <si>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</si>
  <si>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</si>
  <si>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</si>
  <si>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</si>
  <si>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</si>
  <si>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</si>
  <si>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</si>
  <si>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</si>
  <si>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</si>
  <si>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</si>
  <si>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</si>
  <si>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</si>
  <si>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</si>
  <si>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</si>
  <si>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</si>
  <si>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</si>
  <si>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</si>
  <si>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</si>
  <si>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</si>
  <si>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</si>
  <si>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</si>
  <si>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</si>
  <si>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</si>
  <si>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</si>
  <si>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</si>
  <si>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</si>
  <si>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</si>
  <si>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</si>
  <si>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</si>
  <si>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</si>
  <si>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</si>
  <si>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</si>
  <si>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</si>
  <si>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</si>
  <si>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</si>
  <si>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</si>
  <si>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</si>
  <si>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</si>
  <si>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</si>
  <si>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</si>
  <si>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</si>
  <si>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</si>
  <si>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</si>
  <si>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</si>
  <si>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</si>
  <si>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</si>
  <si>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</si>
  <si>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</si>
  <si>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</si>
  <si>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</si>
  <si>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</si>
  <si>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</si>
  <si>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</si>
  <si>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</si>
  <si>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</si>
  <si>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</si>
  <si>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</si>
  <si>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</si>
  <si>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</si>
  <si>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</si>
  <si>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</si>
  <si>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</si>
  <si>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</si>
  <si>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</si>
  <si>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</si>
  <si>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</si>
  <si>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</si>
  <si>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</si>
  <si>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</si>
  <si>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</si>
  <si>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</si>
  <si>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</si>
  <si>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</si>
  <si>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</si>
  <si>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</si>
  <si>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</si>
  <si>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</si>
  <si>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</si>
  <si>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</si>
  <si>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</si>
  <si>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</si>
  <si>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</si>
  <si>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</si>
  <si>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</si>
  <si>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</si>
  <si>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</si>
  <si>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</si>
  <si>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</si>
  <si>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</si>
  <si>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</si>
  <si>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</si>
  <si>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</si>
  <si>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</si>
  <si>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</si>
  <si>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</si>
  <si>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</si>
  <si>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</si>
  <si>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</si>
  <si>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</si>
  <si>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</si>
  <si>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</si>
  <si>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</si>
  <si>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</si>
  <si>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</si>
  <si>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</si>
  <si>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</si>
  <si>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</si>
  <si>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</si>
  <si>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</si>
  <si>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</si>
  <si>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</si>
  <si>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</si>
  <si>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</si>
  <si>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</si>
  <si>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</si>
  <si>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</si>
  <si>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</si>
  <si>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</si>
  <si>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</si>
  <si>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</si>
  <si>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</si>
  <si>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</si>
  <si>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</si>
  <si>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</si>
  <si>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</si>
  <si>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</si>
  <si>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</si>
  <si>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</si>
  <si>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</si>
  <si>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</si>
  <si>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</si>
  <si>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</si>
  <si>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</si>
  <si>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</si>
  <si>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</si>
  <si>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</si>
  <si>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</si>
  <si>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</si>
  <si>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</si>
  <si>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</si>
  <si>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</si>
  <si>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</si>
  <si>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</si>
  <si>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</si>
  <si>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</si>
  <si>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</si>
  <si>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</si>
  <si>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</si>
  <si>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</si>
  <si>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</si>
  <si>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</si>
  <si>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</si>
  <si>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</si>
  <si>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</si>
  <si>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</si>
  <si>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</si>
  <si>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</si>
  <si>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</si>
  <si>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</si>
  <si>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</si>
  <si>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</si>
  <si>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</si>
  <si>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</si>
  <si>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</si>
  <si>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</si>
  <si>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</si>
  <si>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</si>
  <si>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</si>
  <si>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</si>
  <si>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</si>
  <si>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</si>
  <si>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</si>
  <si>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</si>
  <si>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</si>
  <si>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</si>
  <si>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</si>
  <si>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</si>
  <si>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</si>
  <si>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</si>
  <si>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</si>
  <si>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</si>
  <si>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</si>
  <si>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</si>
  <si>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</si>
  <si>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</si>
  <si>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</si>
  <si>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</si>
  <si>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</si>
  <si>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</si>
  <si>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</si>
  <si>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</si>
  <si>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</si>
  <si>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</si>
  <si>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</si>
  <si>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</si>
  <si>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</si>
  <si>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</si>
  <si>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</si>
  <si>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</si>
  <si>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</si>
  <si>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</si>
  <si>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</si>
  <si>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</si>
  <si>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</si>
  <si>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</si>
  <si>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</si>
  <si>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</si>
  <si>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</si>
  <si>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</si>
  <si>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</si>
  <si>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</si>
  <si>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</si>
  <si>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</si>
  <si>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</si>
  <si>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</si>
  <si>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</si>
  <si>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</si>
  <si>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</si>
  <si>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</si>
  <si>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</si>
  <si>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</si>
  <si>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</si>
  <si>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</si>
  <si>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</si>
  <si>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</si>
  <si>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</si>
  <si>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</si>
  <si>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</si>
  <si>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</si>
  <si>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</si>
  <si>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</si>
  <si>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</si>
  <si>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</si>
  <si>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</si>
  <si>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</si>
  <si>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</si>
  <si>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</si>
  <si>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</si>
  <si>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</si>
  <si>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</si>
  <si>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</si>
  <si>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</si>
  <si>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</si>
  <si>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</si>
  <si>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</si>
  <si>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</si>
  <si>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</si>
  <si>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</si>
  <si>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</si>
  <si>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</si>
  <si>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</si>
  <si>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</si>
  <si>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</si>
  <si>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</si>
  <si>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</si>
  <si>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</si>
  <si>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</si>
  <si>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</si>
  <si>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</si>
  <si>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</si>
  <si>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</si>
  <si>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</si>
  <si>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</si>
  <si>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</si>
  <si>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</si>
  <si>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</si>
  <si>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</si>
  <si>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</si>
  <si>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</si>
  <si>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</si>
  <si>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</si>
  <si>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</si>
  <si>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</si>
  <si>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</si>
  <si>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</si>
  <si>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</si>
  <si>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</si>
  <si>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</si>
  <si>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</si>
  <si>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</si>
  <si>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</si>
  <si>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</si>
  <si>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</si>
  <si>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</si>
  <si>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</si>
  <si>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</si>
  <si>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</si>
  <si>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</si>
  <si>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</si>
  <si>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</si>
  <si>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</si>
  <si>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</si>
  <si>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</si>
  <si>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</si>
  <si>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</si>
  <si>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</si>
  <si>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</si>
  <si>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</si>
  <si>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</si>
  <si>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</si>
  <si>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</si>
  <si>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</si>
  <si>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</si>
  <si>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</si>
  <si>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</si>
  <si>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</si>
  <si>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</si>
  <si>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</si>
  <si>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</si>
  <si>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</si>
  <si>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</si>
  <si>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</si>
  <si>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</si>
  <si>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</si>
  <si>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</si>
  <si>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</si>
  <si>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</si>
  <si>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</si>
  <si>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</si>
  <si>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</si>
  <si>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</si>
  <si>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</si>
  <si>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</si>
  <si>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</si>
  <si>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</si>
  <si>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</si>
  <si>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</si>
  <si>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</si>
  <si>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</si>
  <si>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</si>
  <si>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</si>
  <si>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</si>
  <si>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</si>
  <si>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</si>
  <si>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</si>
  <si>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</si>
  <si>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</si>
  <si>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</si>
  <si>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</si>
  <si>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</si>
  <si>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</si>
  <si>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</si>
  <si>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</si>
  <si>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</si>
  <si>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</si>
  <si>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</si>
  <si>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</si>
  <si>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</si>
  <si>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</si>
  <si>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</si>
  <si>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</si>
  <si>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</si>
  <si>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</si>
  <si>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</si>
  <si>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</si>
  <si>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</si>
  <si>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</si>
  <si>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</si>
  <si>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</si>
  <si>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</si>
  <si>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</si>
  <si>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</si>
  <si>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</si>
  <si>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</si>
  <si>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</si>
  <si>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</si>
  <si>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</si>
  <si>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</si>
  <si>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</si>
  <si>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</si>
  <si>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</si>
  <si>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</si>
  <si>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</si>
  <si>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</si>
  <si>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</si>
  <si>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</si>
  <si>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</si>
  <si>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</si>
  <si>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</si>
  <si>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</si>
  <si>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</si>
  <si>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</si>
  <si>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</si>
  <si>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</si>
  <si>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</si>
  <si>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</si>
  <si>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</si>
  <si>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</si>
  <si>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</si>
  <si>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</si>
  <si>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</si>
  <si>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</si>
  <si>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</si>
  <si>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</si>
  <si>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</si>
  <si>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</si>
  <si>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</si>
  <si>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</si>
  <si>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</si>
  <si>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</si>
  <si>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</si>
  <si>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</si>
  <si>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</si>
  <si>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</si>
  <si>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</si>
  <si>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</si>
  <si>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</si>
  <si>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</si>
  <si>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</si>
  <si>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</si>
  <si>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</si>
  <si>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</si>
  <si>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</si>
  <si>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</si>
  <si>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</si>
  <si>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</si>
  <si>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</si>
  <si>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</si>
  <si>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</si>
  <si>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</si>
  <si>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</si>
  <si>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</si>
  <si>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</si>
  <si>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</si>
  <si>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</si>
  <si>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</si>
  <si>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</si>
  <si>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</si>
  <si>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</si>
  <si>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</si>
  <si>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</si>
  <si>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</si>
  <si>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</si>
  <si>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</si>
  <si>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</si>
  <si>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</si>
  <si>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</si>
  <si>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</si>
  <si>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</si>
  <si>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</si>
  <si>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</si>
  <si>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</si>
  <si>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</si>
  <si>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</si>
  <si>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</si>
  <si>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</si>
  <si>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</si>
  <si>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</si>
  <si>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</si>
  <si>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</si>
  <si>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</si>
  <si>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</si>
  <si>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</si>
  <si>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</si>
  <si>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</si>
  <si>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</si>
  <si>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</si>
  <si>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</si>
  <si>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</si>
  <si>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</si>
  <si>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</si>
  <si>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</si>
  <si>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</si>
  <si>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</si>
  <si>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</si>
  <si>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</si>
  <si>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</si>
  <si>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</si>
  <si>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</si>
  <si>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</si>
  <si>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</si>
  <si>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</si>
  <si>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</si>
  <si>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</si>
  <si>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</si>
  <si>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</si>
  <si>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</si>
  <si>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</si>
  <si>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</si>
  <si>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</si>
  <si>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</si>
  <si>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</si>
  <si>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</si>
  <si>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</si>
  <si>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</si>
  <si>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</si>
  <si>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</si>
  <si>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</si>
  <si>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</si>
  <si>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</si>
  <si>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</si>
  <si>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</si>
  <si>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</si>
  <si>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</si>
  <si>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</si>
  <si>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</si>
  <si>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</si>
  <si>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</si>
  <si>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</si>
  <si>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</si>
  <si>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</si>
  <si>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</si>
  <si>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</si>
  <si>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</si>
  <si>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</si>
  <si>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</si>
  <si>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</si>
  <si>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</si>
  <si>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</si>
  <si>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</si>
  <si>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</si>
  <si>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</si>
  <si>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</si>
  <si>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</si>
  <si>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</si>
  <si>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</si>
  <si>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</si>
  <si>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</si>
  <si>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</si>
  <si>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</si>
  <si>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</si>
  <si>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</si>
  <si>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</si>
  <si>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</si>
  <si>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</si>
  <si>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</si>
  <si>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</si>
  <si>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</si>
  <si>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</si>
  <si>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</si>
  <si>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</si>
  <si>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</si>
  <si>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</si>
  <si>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</si>
  <si>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</si>
  <si>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</si>
  <si>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</si>
  <si>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</si>
  <si>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</si>
  <si>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</si>
  <si>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</si>
  <si>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</si>
  <si>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</si>
  <si>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</si>
  <si>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</si>
  <si>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</si>
  <si>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</si>
  <si>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</si>
  <si>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</si>
  <si>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</si>
  <si>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</si>
  <si>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</si>
  <si>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</si>
  <si>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</si>
  <si>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</si>
  <si>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</si>
  <si>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</si>
  <si>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</si>
  <si>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</si>
  <si>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</si>
  <si>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</si>
  <si>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</si>
  <si>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</si>
  <si>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</si>
  <si>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</si>
  <si>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</si>
  <si>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</si>
  <si>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</si>
  <si>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</si>
  <si>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</si>
  <si>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</si>
  <si>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</si>
  <si>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</si>
  <si>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</si>
  <si>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</si>
  <si>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</si>
  <si>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</si>
  <si>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</si>
  <si>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</si>
  <si>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</si>
  <si>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</si>
  <si>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</si>
  <si>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</si>
  <si>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</si>
  <si>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</si>
  <si>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</si>
  <si>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</si>
  <si>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</si>
  <si>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</si>
  <si>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</si>
  <si>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</si>
  <si>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</si>
  <si>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</si>
  <si>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</si>
  <si>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</si>
  <si>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</si>
  <si>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</si>
  <si>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</si>
  <si>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</si>
  <si>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</si>
  <si>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</si>
  <si>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</si>
  <si>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</si>
  <si>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</si>
  <si>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</si>
  <si>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</si>
  <si>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</si>
  <si>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</si>
  <si>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</si>
  <si>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</si>
  <si>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</si>
  <si>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</si>
  <si>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</si>
  <si>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</si>
  <si>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</si>
  <si>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</si>
  <si>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</si>
  <si>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</si>
  <si>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</si>
  <si>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</si>
  <si>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</si>
  <si>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</si>
  <si>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</si>
  <si>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</si>
  <si>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</si>
  <si>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</si>
  <si>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</si>
  <si>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</si>
  <si>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</si>
  <si>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</si>
  <si>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</si>
  <si>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</si>
  <si>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</si>
  <si>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</si>
  <si>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</si>
  <si>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</si>
  <si>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</si>
  <si>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</si>
  <si>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</si>
  <si>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</si>
  <si>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</si>
  <si>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</si>
  <si>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</si>
  <si>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</si>
  <si>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</si>
  <si>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</si>
  <si>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</si>
  <si>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</si>
  <si>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</si>
  <si>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</si>
  <si>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</si>
  <si>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</si>
  <si>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</si>
  <si>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</si>
  <si>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</si>
  <si>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</si>
  <si>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</si>
  <si>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</si>
  <si>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</si>
  <si>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</si>
  <si>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</si>
  <si>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</si>
  <si>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</si>
  <si>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</si>
  <si>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</si>
  <si>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</si>
  <si>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</si>
  <si>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</si>
  <si>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</si>
  <si>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</si>
  <si>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</si>
  <si>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</si>
  <si>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</si>
  <si>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</si>
  <si>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</si>
  <si>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</si>
  <si>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</si>
  <si>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</si>
  <si>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</si>
  <si>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</si>
  <si>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</si>
  <si>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</si>
  <si>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</si>
  <si>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</si>
  <si>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</si>
  <si>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</si>
  <si>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</si>
  <si>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</si>
  <si>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</si>
  <si>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</si>
  <si>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</si>
  <si>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</si>
  <si>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</si>
  <si>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</si>
  <si>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</si>
  <si>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</si>
  <si>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</si>
  <si>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</si>
  <si>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</si>
  <si>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</si>
  <si>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</si>
  <si>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</si>
  <si>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</si>
  <si>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</si>
  <si>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</si>
  <si>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</si>
  <si>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</si>
  <si>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</si>
  <si>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</si>
  <si>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</si>
  <si>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</si>
  <si>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</si>
  <si>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</si>
  <si>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</si>
  <si>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</si>
  <si>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</si>
  <si>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</si>
  <si>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</si>
  <si>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</si>
  <si>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</si>
  <si>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</si>
  <si>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</si>
  <si>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</si>
  <si>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</si>
  <si>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</si>
  <si>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</si>
  <si>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</si>
  <si>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</si>
  <si>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</si>
  <si>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</si>
  <si>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</si>
  <si>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</si>
  <si>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</si>
  <si>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</si>
  <si>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</si>
  <si>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</si>
  <si>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</si>
  <si>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</si>
  <si>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</si>
  <si>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</si>
  <si>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</si>
  <si>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</si>
  <si>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</si>
  <si>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</si>
  <si>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</si>
  <si>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</si>
  <si>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</si>
  <si>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</si>
  <si>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</si>
  <si>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</si>
  <si>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</si>
  <si>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</si>
  <si>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</si>
  <si>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</si>
  <si>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</si>
  <si>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</si>
  <si>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</si>
  <si>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</si>
  <si>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</si>
  <si>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</si>
  <si>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</si>
  <si>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</si>
  <si>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</si>
  <si>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</si>
  <si>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</si>
  <si>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</si>
  <si>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</si>
  <si>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</si>
  <si>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</si>
  <si>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</si>
  <si>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</si>
  <si>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</si>
  <si>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</si>
  <si>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</si>
  <si>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</si>
  <si>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</si>
  <si>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</si>
  <si>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</si>
  <si>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</si>
  <si>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</si>
  <si>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</si>
  <si>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</si>
  <si>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</si>
  <si>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</si>
  <si>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</si>
  <si>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</si>
  <si>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</si>
  <si>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</si>
  <si>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</si>
  <si>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</si>
  <si>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</si>
  <si>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</si>
  <si>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</si>
  <si>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</si>
  <si>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</si>
  <si>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</si>
  <si>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</si>
  <si>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</si>
  <si>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</si>
  <si>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</si>
  <si>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</si>
  <si>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</si>
  <si>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</si>
  <si>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</si>
  <si>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</si>
  <si>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</si>
  <si>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</si>
  <si>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</si>
  <si>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</si>
  <si>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</si>
  <si>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</si>
  <si>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</si>
  <si>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</si>
  <si>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</si>
  <si>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</si>
  <si>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</si>
  <si>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</si>
  <si>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</si>
  <si>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</si>
  <si>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</si>
  <si>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</si>
  <si>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</si>
  <si>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</si>
  <si>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</si>
  <si>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</si>
  <si>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</si>
  <si>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</si>
  <si>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</si>
  <si>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</si>
  <si>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</si>
  <si>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</si>
  <si>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</si>
  <si>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</si>
  <si>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</si>
  <si>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</si>
  <si>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</si>
  <si>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</si>
  <si>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</si>
  <si>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</si>
  <si>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</si>
  <si>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</si>
  <si>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</si>
  <si>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</si>
  <si>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</si>
  <si>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</si>
  <si>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</si>
  <si>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</si>
  <si>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</si>
  <si>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</si>
  <si>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</si>
  <si>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</si>
  <si>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</si>
  <si>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</si>
  <si>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</si>
  <si>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</si>
  <si>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</si>
  <si>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</si>
  <si>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</si>
  <si>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</si>
  <si>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</si>
  <si>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</si>
  <si>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</si>
  <si>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</si>
  <si>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</si>
  <si>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</si>
  <si>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</si>
  <si>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</si>
  <si>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</si>
  <si>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</si>
  <si>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</si>
  <si>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</si>
  <si>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</si>
  <si>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</si>
  <si>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</si>
  <si>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</si>
  <si>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</si>
  <si>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</si>
  <si>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</si>
  <si>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</si>
  <si>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</si>
  <si>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</si>
  <si>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</si>
  <si>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</si>
  <si>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</si>
  <si>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</si>
  <si>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</si>
  <si>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</si>
  <si>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</si>
  <si>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</si>
  <si>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</si>
  <si>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</si>
  <si>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</si>
  <si>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</si>
  <si>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</si>
  <si>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</si>
  <si>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</si>
  <si>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</si>
  <si>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</si>
  <si>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</si>
  <si>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</si>
  <si>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</si>
  <si>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</si>
  <si>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</si>
  <si>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</si>
  <si>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</si>
  <si>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</si>
  <si>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</si>
  <si>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</si>
  <si>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</si>
  <si>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</si>
  <si>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</si>
  <si>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</si>
  <si>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</si>
  <si>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</si>
  <si>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</si>
  <si>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</si>
  <si>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</si>
  <si>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</si>
  <si>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</si>
  <si>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</si>
  <si>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</si>
  <si>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</si>
  <si>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</si>
  <si>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</si>
  <si>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</si>
  <si>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</si>
  <si>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</si>
  <si>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</si>
  <si>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</si>
  <si>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</si>
  <si>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</si>
  <si>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</si>
  <si>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</si>
  <si>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</si>
  <si>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</si>
  <si>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</si>
  <si>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</si>
  <si>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</si>
  <si>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</si>
  <si>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</si>
  <si>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</si>
  <si>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</si>
  <si>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</si>
  <si>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</si>
  <si>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</si>
  <si>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</si>
  <si>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</si>
  <si>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</si>
  <si>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</si>
  <si>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</si>
  <si>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</si>
  <si>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</si>
  <si>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</si>
  <si>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</si>
  <si>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</si>
  <si>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</si>
  <si>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</si>
  <si>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</si>
  <si>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</si>
  <si>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</si>
  <si>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</si>
  <si>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</si>
  <si>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</si>
  <si>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</si>
  <si>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</si>
  <si>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</si>
  <si>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</si>
  <si>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</si>
  <si>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</si>
  <si>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</si>
  <si>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</si>
  <si>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</si>
  <si>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</si>
  <si>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</si>
  <si>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</si>
  <si>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</si>
  <si>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</si>
  <si>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</si>
  <si>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</si>
  <si>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</si>
  <si>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</si>
  <si>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</si>
  <si>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</si>
  <si>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</si>
  <si>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</si>
  <si>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</si>
  <si>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</si>
  <si>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</si>
  <si>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</si>
  <si>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</si>
  <si>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</si>
  <si>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</si>
  <si>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</si>
  <si>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</si>
  <si>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</si>
  <si>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</si>
  <si>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</si>
  <si>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</si>
  <si>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</si>
  <si>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</si>
  <si>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</si>
  <si>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</si>
  <si>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</si>
  <si>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</si>
  <si>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</si>
  <si>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</si>
  <si>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</si>
  <si>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</si>
  <si>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</si>
  <si>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</si>
  <si>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</si>
  <si>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</si>
  <si>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</si>
  <si>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</si>
  <si>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</si>
  <si>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</si>
  <si>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</si>
  <si>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</si>
  <si>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</si>
  <si>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</si>
  <si>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</si>
  <si>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</si>
  <si>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</si>
  <si>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</si>
  <si>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</si>
  <si>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</si>
  <si>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</si>
  <si>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</si>
  <si>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</si>
  <si>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</si>
  <si>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</si>
  <si>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</si>
  <si>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</si>
  <si>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</si>
  <si>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</si>
  <si>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</si>
  <si>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</si>
  <si>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</si>
  <si>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</si>
  <si>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</si>
  <si>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</si>
  <si>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</si>
  <si>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</si>
  <si>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</si>
  <si>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</si>
  <si>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</si>
  <si>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</si>
  <si>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</si>
  <si>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</si>
  <si>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</si>
  <si>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</si>
  <si>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</si>
  <si>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</si>
  <si>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</si>
  <si>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</si>
  <si>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</si>
  <si>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</si>
  <si>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</si>
  <si>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</si>
  <si>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</si>
  <si>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</si>
  <si>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</si>
  <si>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</si>
  <si>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</si>
  <si>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</si>
  <si>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</si>
  <si>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</si>
  <si>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</si>
  <si>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</si>
  <si>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</si>
  <si>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</si>
  <si>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</si>
  <si>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</si>
  <si>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</si>
  <si>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</si>
  <si>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</si>
  <si>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</si>
  <si>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</si>
  <si>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</si>
  <si>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</si>
  <si>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</si>
  <si>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</si>
  <si>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</si>
  <si>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</si>
  <si>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</si>
  <si>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</si>
  <si>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</si>
  <si>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</si>
  <si>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</si>
  <si>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</si>
  <si>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</si>
  <si>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</si>
  <si>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</si>
  <si>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</si>
  <si>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</si>
  <si>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</si>
  <si>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</si>
  <si>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</si>
  <si>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</si>
  <si>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</si>
  <si>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</si>
  <si>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</si>
  <si>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</si>
  <si>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</si>
  <si>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</si>
  <si>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</si>
  <si>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</si>
  <si>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</si>
  <si>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</si>
  <si>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</si>
  <si>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</si>
  <si>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</si>
  <si>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</si>
  <si>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</si>
  <si>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</si>
  <si>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</si>
  <si>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</si>
  <si>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</si>
  <si>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</si>
  <si>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</si>
  <si>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</si>
  <si>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</si>
  <si>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</si>
  <si>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</si>
  <si>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</si>
  <si>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</si>
  <si>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</si>
  <si>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</si>
  <si>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</si>
  <si>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</si>
  <si>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</si>
  <si>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</si>
  <si>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</si>
  <si>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</si>
  <si>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</si>
  <si>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</si>
  <si>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</si>
  <si>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</si>
  <si>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</si>
  <si>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</si>
  <si>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</si>
  <si>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</si>
  <si>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</si>
  <si>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</si>
  <si>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</si>
  <si>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</si>
  <si>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</si>
  <si>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</si>
  <si>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</si>
  <si>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</si>
  <si>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</si>
  <si>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</si>
  <si>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</si>
  <si>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</si>
  <si>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</si>
  <si>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</si>
  <si>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</si>
  <si>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</si>
  <si>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</si>
  <si>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</si>
  <si>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</si>
  <si>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</si>
  <si>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</si>
  <si>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</si>
  <si>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</si>
  <si>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</si>
  <si>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</si>
  <si>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</si>
  <si>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</si>
  <si>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</si>
  <si>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</si>
  <si>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</si>
  <si>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</si>
  <si>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</si>
  <si>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</si>
  <si>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</si>
  <si>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</si>
  <si>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</si>
  <si>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</si>
  <si>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</si>
  <si>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</si>
  <si>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</si>
  <si>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</si>
  <si>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</si>
  <si>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</si>
  <si>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</si>
  <si>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</si>
  <si>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</si>
  <si>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</si>
  <si>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</si>
  <si>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</si>
  <si>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</si>
  <si>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</si>
  <si>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</si>
  <si>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</si>
  <si>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</si>
  <si>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</si>
  <si>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</si>
  <si>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</si>
  <si>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</si>
  <si>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</si>
  <si>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</si>
  <si>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</si>
  <si>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</si>
  <si>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</si>
  <si>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</si>
  <si>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</si>
  <si>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</si>
  <si>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</si>
  <si>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</si>
  <si>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</si>
  <si>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</si>
  <si>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</si>
  <si>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</si>
  <si>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</si>
  <si>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</si>
  <si>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</si>
  <si>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</si>
  <si>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</si>
  <si>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</si>
  <si>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</si>
  <si>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</si>
  <si>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</si>
  <si>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</si>
  <si>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</si>
  <si>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</si>
  <si>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</si>
  <si>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</si>
  <si>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</si>
  <si>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</si>
  <si>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</si>
  <si>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</si>
  <si>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</si>
  <si>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</si>
  <si>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</si>
  <si>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</si>
  <si>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</si>
  <si>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</si>
  <si>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</si>
  <si>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</si>
  <si>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</si>
  <si>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</si>
  <si>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</si>
  <si>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</si>
  <si>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</si>
  <si>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</si>
  <si>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</si>
  <si>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</si>
  <si>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</si>
  <si>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</si>
  <si>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</si>
  <si>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</si>
  <si>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</si>
  <si>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</si>
  <si>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</si>
  <si>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</si>
  <si>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</si>
  <si>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</si>
  <si>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</si>
  <si>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</si>
  <si>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</si>
  <si>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</si>
  <si>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</si>
  <si>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</si>
  <si>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</si>
  <si>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</si>
  <si>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</si>
  <si>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</si>
  <si>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</si>
  <si>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</si>
  <si>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</si>
  <si>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</si>
  <si>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</si>
  <si>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</si>
  <si>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</si>
  <si>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</si>
  <si>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</si>
  <si>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</si>
  <si>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</si>
  <si>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</si>
  <si>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</si>
  <si>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</si>
  <si>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</si>
  <si>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</si>
  <si>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</si>
  <si>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</si>
  <si>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</si>
  <si>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</si>
  <si>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</si>
  <si>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</si>
  <si>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</si>
  <si>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</si>
  <si>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</si>
  <si>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</si>
  <si>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</si>
  <si>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</si>
  <si>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</si>
  <si>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</si>
  <si>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</si>
  <si>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</si>
  <si>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</si>
  <si>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</si>
  <si>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</si>
  <si>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</si>
  <si>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</si>
  <si>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</si>
  <si>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</si>
  <si>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</si>
  <si>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</si>
  <si>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</si>
  <si>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</si>
  <si>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</si>
  <si>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</si>
  <si>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</si>
  <si>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</si>
  <si>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</si>
  <si>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</si>
  <si>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</si>
  <si>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</si>
  <si>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</si>
  <si>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</si>
  <si>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</si>
  <si>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</si>
  <si>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</si>
  <si>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</si>
  <si>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</si>
  <si>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</si>
  <si>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</si>
  <si>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</si>
  <si>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</si>
  <si>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</si>
  <si>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</si>
  <si>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</si>
  <si>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</si>
  <si>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</si>
  <si>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</si>
  <si>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</si>
  <si>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</si>
  <si>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</si>
  <si>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</si>
  <si>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</si>
  <si>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</si>
  <si>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</si>
  <si>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</si>
  <si>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</si>
  <si>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</si>
  <si>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</si>
  <si>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</si>
  <si>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</si>
  <si>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</si>
  <si>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</si>
  <si>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</si>
  <si>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</si>
  <si>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</si>
  <si>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</si>
  <si>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</si>
  <si>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</si>
  <si>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</si>
  <si>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</si>
  <si>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</si>
  <si>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</si>
  <si>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</si>
  <si>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</si>
  <si>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</si>
  <si>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</si>
  <si>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</si>
  <si>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</si>
  <si>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</si>
  <si>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</si>
  <si>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</si>
  <si>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</si>
  <si>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</si>
  <si>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</si>
  <si>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</si>
  <si>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</si>
  <si>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</si>
  <si>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</si>
  <si>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</si>
  <si>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</si>
  <si>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</si>
  <si>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</si>
  <si>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</si>
  <si>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</si>
  <si>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</si>
  <si>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</si>
  <si>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</si>
  <si>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</si>
  <si>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</si>
  <si>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</si>
  <si>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</si>
  <si>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</si>
  <si>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</si>
  <si>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</si>
  <si>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</si>
  <si>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</si>
  <si>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</si>
  <si>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</si>
  <si>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</si>
  <si>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</si>
  <si>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</si>
  <si>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</si>
  <si>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</si>
  <si>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</si>
  <si>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</si>
  <si>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</si>
  <si>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</si>
  <si>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</si>
  <si>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</si>
  <si>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</si>
  <si>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</si>
  <si>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</si>
  <si>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</si>
  <si>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</si>
  <si>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</si>
  <si>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</si>
  <si>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</si>
  <si>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</si>
  <si>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</si>
  <si>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</si>
  <si>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</si>
  <si>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</si>
  <si>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</si>
  <si>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</si>
  <si>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</si>
  <si>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</si>
  <si>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</si>
  <si>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</si>
  <si>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</si>
  <si>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</si>
  <si>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</si>
  <si>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</si>
  <si>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</si>
  <si>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</si>
  <si>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</si>
  <si>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</si>
  <si>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</si>
  <si>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</si>
  <si>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</si>
  <si>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</si>
  <si>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</si>
  <si>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</si>
  <si>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</si>
  <si>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</si>
  <si>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</si>
  <si>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</si>
  <si>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</si>
  <si>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</si>
  <si>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</si>
  <si>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</si>
  <si>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</si>
  <si>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</si>
  <si>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</si>
  <si>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</si>
  <si>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</si>
  <si>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</si>
  <si>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</si>
  <si>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</si>
  <si>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</si>
  <si>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</si>
  <si>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</si>
  <si>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</si>
  <si>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</si>
  <si>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</si>
  <si>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</si>
  <si>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</si>
  <si>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</si>
  <si>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</si>
  <si>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</si>
  <si>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</si>
  <si>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</si>
  <si>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</si>
  <si>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</si>
  <si>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</si>
  <si>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</si>
  <si>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</si>
  <si>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</si>
  <si>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</si>
  <si>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</si>
  <si>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</si>
  <si>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</si>
  <si>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</si>
  <si>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</si>
  <si>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</si>
  <si>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</si>
  <si>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</si>
  <si>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</si>
  <si>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</si>
  <si>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</si>
  <si>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</si>
  <si>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</si>
  <si>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</si>
  <si>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</si>
  <si>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</si>
  <si>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</si>
  <si>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</si>
  <si>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</si>
  <si>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</si>
  <si>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</si>
  <si>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</si>
  <si>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</si>
  <si>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</si>
  <si>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</si>
  <si>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</si>
  <si>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</si>
  <si>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</si>
  <si>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</si>
  <si>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</si>
  <si>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</si>
  <si>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</si>
  <si>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</si>
  <si>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</si>
  <si>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</si>
  <si>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</si>
  <si>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</si>
  <si>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</si>
  <si>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</si>
  <si>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</si>
  <si>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</si>
  <si>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</si>
  <si>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</si>
  <si>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</si>
  <si>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</si>
  <si>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</si>
  <si>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</si>
  <si>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</si>
  <si>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</si>
  <si>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</si>
  <si>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</si>
  <si>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</si>
  <si>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</si>
  <si>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</si>
  <si>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</si>
  <si>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</si>
  <si>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</si>
  <si>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</si>
  <si>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</si>
  <si>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</si>
  <si>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</si>
  <si>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</si>
  <si>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</si>
  <si>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</si>
  <si>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</si>
  <si>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</si>
  <si>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</si>
  <si>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</si>
  <si>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</si>
  <si>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</si>
  <si>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</si>
  <si>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</si>
  <si>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</si>
  <si>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</si>
  <si>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</si>
  <si>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</si>
  <si>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</si>
  <si>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</si>
  <si>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</si>
  <si>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</si>
  <si>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</si>
  <si>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</si>
  <si>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</si>
  <si>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</si>
  <si>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</si>
  <si>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</si>
  <si>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</si>
  <si>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</si>
  <si>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</si>
  <si>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</si>
  <si>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</si>
  <si>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</si>
  <si>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</si>
  <si>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</si>
  <si>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</si>
  <si>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</si>
  <si>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</si>
  <si>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</si>
  <si>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</si>
  <si>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</si>
  <si>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</si>
  <si>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</si>
  <si>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</si>
  <si>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</si>
  <si>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</si>
  <si>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</si>
  <si>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</si>
  <si>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</si>
  <si>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</si>
  <si>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</si>
  <si>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</si>
  <si>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</si>
  <si>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</si>
  <si>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</si>
  <si>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</si>
  <si>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</si>
  <si>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</si>
  <si>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</si>
  <si>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</si>
  <si>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</si>
  <si>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</si>
  <si>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</si>
  <si>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</si>
  <si>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</si>
  <si>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</si>
  <si>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</si>
  <si>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</si>
  <si>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</si>
  <si>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</si>
  <si>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</si>
  <si>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</si>
  <si>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</si>
  <si>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</si>
  <si>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</si>
  <si>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</si>
  <si>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</si>
  <si>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</si>
  <si>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</si>
  <si>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</si>
  <si>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</si>
  <si>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</si>
  <si>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</si>
  <si>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</si>
  <si>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</si>
  <si>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</si>
  <si>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</si>
  <si>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</si>
  <si>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</si>
  <si>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</si>
  <si>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</si>
  <si>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</si>
  <si>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</si>
  <si>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</si>
  <si>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</si>
  <si>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</si>
  <si>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</si>
  <si>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</si>
  <si>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</si>
  <si>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</si>
  <si>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</si>
  <si>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</si>
  <si>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</si>
  <si>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</si>
  <si>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</si>
  <si>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</si>
  <si>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</si>
  <si>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</si>
  <si>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</si>
  <si>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</si>
  <si>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</si>
  <si>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</si>
  <si>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</si>
  <si>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</si>
  <si>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</si>
  <si>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</si>
  <si>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</si>
  <si>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</si>
  <si>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</si>
  <si>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</si>
  <si>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</si>
  <si>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</si>
  <si>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</si>
  <si>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</si>
  <si>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</si>
  <si>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</si>
  <si>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</si>
  <si>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</si>
  <si>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</si>
  <si>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</si>
  <si>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</si>
  <si>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</si>
  <si>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</si>
  <si>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</si>
  <si>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</si>
  <si>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</si>
  <si>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</si>
  <si>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</si>
  <si>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</si>
  <si>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</si>
  <si>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</si>
  <si>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</si>
  <si>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</si>
  <si>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</si>
  <si>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</si>
  <si>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</si>
  <si>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</si>
  <si>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</si>
  <si>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</si>
  <si>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</si>
  <si>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</si>
  <si>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</si>
  <si>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</si>
  <si>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</si>
  <si>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</si>
  <si>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</si>
  <si>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</si>
  <si>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</si>
  <si>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</si>
  <si>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</si>
  <si>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</si>
  <si>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</si>
  <si>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</si>
  <si>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</si>
  <si>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</si>
  <si>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</si>
  <si>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</si>
  <si>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</si>
  <si>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</si>
  <si>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</si>
  <si>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</si>
  <si>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</si>
  <si>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</si>
  <si>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</si>
  <si>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</si>
  <si>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</si>
  <si>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</si>
  <si>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</si>
  <si>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</si>
  <si>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</si>
  <si>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</si>
  <si>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</si>
  <si>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</si>
  <si>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</si>
  <si>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</si>
  <si>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</si>
  <si>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</si>
  <si>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</si>
  <si>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</si>
  <si>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</si>
  <si>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</si>
  <si>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</si>
  <si>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</si>
  <si>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</si>
  <si>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</si>
  <si>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</si>
  <si>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</si>
  <si>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</si>
  <si>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</si>
  <si>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</si>
  <si>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</si>
  <si>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</si>
  <si>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</si>
  <si>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</si>
  <si>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</si>
  <si>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</si>
  <si>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</si>
  <si>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</si>
  <si>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</si>
  <si>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</si>
  <si>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</si>
  <si>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</si>
  <si>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</si>
  <si>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</si>
  <si>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</si>
  <si>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</si>
  <si>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</si>
  <si>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</si>
  <si>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</si>
  <si>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</si>
  <si>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</si>
  <si>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</si>
  <si>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</si>
  <si>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</si>
  <si>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</si>
  <si>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</si>
  <si>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</si>
  <si>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</si>
  <si>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</si>
  <si>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</si>
  <si>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</si>
  <si>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</si>
  <si>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</si>
  <si>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</si>
  <si>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</si>
  <si>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</si>
  <si>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</si>
  <si>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</si>
  <si>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</si>
  <si>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</si>
  <si>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</si>
  <si>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</si>
  <si>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</si>
  <si>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</si>
  <si>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</si>
  <si>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</si>
  <si>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</si>
  <si>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</si>
  <si>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</si>
  <si>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</si>
  <si>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</si>
  <si>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</si>
  <si>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</si>
  <si>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</si>
  <si>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</si>
  <si>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</si>
  <si>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</si>
  <si>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</si>
  <si>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</si>
  <si>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</si>
  <si>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</si>
  <si>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</si>
  <si>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</si>
  <si>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</si>
  <si>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</si>
  <si>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</si>
  <si>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</si>
  <si>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</si>
  <si>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</si>
  <si>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</si>
  <si>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</si>
  <si>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</si>
  <si>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</si>
  <si>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</si>
  <si>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</si>
  <si>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</si>
  <si>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</si>
  <si>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</si>
  <si>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</si>
  <si>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</si>
  <si>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</si>
  <si>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</si>
  <si>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</si>
  <si>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</si>
  <si>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</si>
  <si>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</si>
  <si>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</si>
  <si>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</si>
  <si>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</si>
  <si>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</si>
  <si>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</si>
  <si>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</si>
  <si>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</si>
  <si>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</si>
  <si>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</si>
  <si>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</si>
  <si>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</si>
  <si>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</si>
  <si>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</si>
  <si>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</si>
  <si>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</si>
  <si>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</si>
  <si>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</si>
  <si>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</si>
  <si>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</si>
  <si>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</si>
  <si>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</si>
  <si>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</si>
  <si>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</si>
  <si>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</si>
  <si>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</si>
  <si>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</si>
  <si>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</si>
  <si>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</si>
  <si>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</si>
  <si>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</si>
  <si>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</si>
  <si>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</si>
  <si>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</si>
  <si>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</si>
  <si>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</si>
  <si>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</si>
  <si>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</si>
  <si>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</si>
  <si>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</si>
  <si>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</si>
  <si>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</si>
  <si>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</si>
  <si>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</si>
  <si>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</si>
  <si>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</si>
  <si>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</si>
  <si>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</si>
  <si>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</si>
  <si>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</si>
  <si>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</si>
  <si>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</si>
  <si>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</si>
  <si>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</si>
  <si>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</si>
  <si>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</si>
  <si>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</si>
  <si>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</si>
  <si>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</si>
  <si>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</si>
  <si>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</si>
  <si>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</si>
  <si>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</si>
  <si>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</si>
  <si>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</si>
  <si>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</si>
  <si>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</si>
  <si>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</si>
  <si>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</si>
  <si>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</si>
  <si>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</si>
  <si>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</si>
  <si>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</si>
  <si>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</si>
  <si>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</si>
  <si>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</si>
  <si>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</si>
  <si>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</si>
  <si>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</si>
  <si>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</si>
  <si>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</si>
  <si>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</si>
  <si>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</si>
  <si>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</si>
  <si>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</si>
  <si>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</si>
  <si>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</si>
  <si>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</si>
  <si>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</si>
  <si>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</si>
  <si>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</si>
  <si>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</si>
  <si>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</si>
  <si>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</si>
  <si>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</si>
  <si>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</si>
  <si>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</si>
  <si>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</si>
  <si>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</si>
  <si>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</si>
  <si>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</si>
  <si>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</si>
  <si>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</si>
  <si>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</si>
  <si>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</si>
  <si>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</si>
  <si>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</si>
  <si>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</si>
  <si>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</si>
  <si>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</si>
  <si>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</si>
  <si>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</si>
  <si>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</si>
  <si>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</si>
  <si>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</si>
  <si>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</si>
  <si>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</si>
  <si>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</si>
  <si>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</si>
  <si>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</si>
  <si>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</si>
  <si>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</si>
  <si>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</si>
  <si>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</si>
  <si>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</si>
  <si>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</si>
  <si>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</si>
  <si>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</si>
  <si>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</si>
  <si>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</si>
  <si>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</si>
  <si>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</si>
  <si>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</si>
  <si>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</si>
  <si>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</si>
  <si>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</si>
  <si>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</si>
  <si>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</si>
  <si>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</si>
  <si>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</si>
  <si>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</si>
  <si>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</si>
  <si>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</si>
  <si>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</si>
  <si>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</si>
  <si>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</si>
  <si>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</si>
  <si>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</si>
  <si>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</si>
  <si>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</si>
  <si>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</si>
  <si>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</si>
  <si>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</si>
  <si>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</si>
  <si>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</si>
  <si>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</si>
  <si>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</si>
  <si>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</si>
  <si>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</si>
  <si>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</si>
  <si>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</si>
  <si>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</si>
  <si>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</si>
  <si>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</si>
  <si>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</si>
  <si>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</si>
  <si>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</si>
  <si>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</si>
  <si>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</si>
  <si>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</si>
  <si>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</si>
  <si>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</si>
  <si>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</si>
  <si>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</si>
  <si>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</si>
  <si>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</si>
  <si>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</si>
  <si>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</si>
  <si>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</si>
  <si>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</si>
  <si>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</si>
  <si>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</si>
  <si>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</si>
  <si>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</si>
  <si>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</si>
  <si>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</si>
  <si>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</si>
  <si>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</si>
  <si>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</si>
  <si>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</si>
  <si>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</si>
  <si>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</si>
  <si>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</si>
  <si>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</si>
  <si>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</si>
  <si>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</si>
  <si>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</si>
  <si>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</si>
  <si>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</si>
  <si>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</si>
  <si>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</si>
  <si>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</si>
  <si>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</si>
  <si>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</si>
  <si>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</si>
  <si>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</si>
  <si>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</si>
  <si>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</si>
  <si>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</si>
  <si>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</si>
  <si>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</si>
  <si>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</si>
  <si>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</si>
  <si>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</si>
  <si>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</si>
  <si>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</si>
  <si>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</si>
  <si>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</si>
  <si>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</si>
  <si>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</si>
  <si>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</si>
  <si>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</si>
  <si>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</si>
  <si>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</si>
  <si>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</si>
  <si>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</si>
  <si>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</si>
  <si>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</si>
  <si>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</si>
  <si>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</si>
  <si>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</si>
  <si>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</si>
  <si>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</si>
  <si>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</si>
  <si>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</si>
  <si>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</si>
  <si>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</si>
  <si>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</si>
  <si>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</si>
  <si>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</si>
  <si>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</si>
  <si>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</si>
  <si>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</si>
  <si>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</si>
  <si>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</si>
  <si>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</si>
  <si>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</si>
  <si>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</si>
  <si>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</si>
  <si>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</si>
  <si>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</si>
  <si>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</si>
  <si>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</si>
  <si>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</si>
  <si>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</si>
  <si>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</si>
  <si>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</si>
  <si>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</si>
  <si>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</si>
  <si>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</si>
  <si>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</si>
  <si>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</si>
  <si>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</si>
  <si>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</si>
  <si>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</si>
  <si>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</si>
  <si>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</si>
  <si>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</si>
  <si>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</si>
  <si>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</si>
  <si>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</si>
  <si>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</si>
  <si>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</si>
  <si>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</si>
  <si>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</si>
  <si>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</si>
  <si>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</si>
  <si>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</si>
  <si>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</si>
  <si>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</si>
  <si>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</si>
  <si>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</si>
  <si>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</si>
  <si>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</si>
  <si>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</si>
  <si>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</si>
  <si>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</si>
  <si>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</si>
  <si>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</si>
  <si>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</si>
  <si>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</si>
  <si>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</si>
  <si>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</si>
  <si>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</si>
  <si>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</si>
  <si>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</si>
  <si>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</si>
  <si>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</si>
  <si>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</si>
  <si>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</si>
  <si>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</si>
  <si>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</si>
  <si>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</si>
  <si>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</si>
  <si>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</si>
  <si>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</si>
  <si>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</si>
  <si>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</si>
  <si>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</si>
  <si>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</si>
  <si>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</si>
  <si>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</si>
  <si>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</si>
  <si>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</si>
  <si>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</si>
  <si>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</si>
  <si>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</si>
  <si>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</si>
  <si>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</si>
  <si>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</si>
  <si>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</si>
  <si>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</si>
  <si>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</si>
  <si>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</si>
  <si>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</si>
  <si>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</si>
  <si>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</si>
  <si>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</si>
  <si>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</si>
  <si>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</si>
  <si>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</si>
  <si>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</si>
  <si>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</si>
  <si>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</si>
  <si>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</si>
  <si>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</si>
  <si>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</si>
  <si>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</si>
  <si>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</si>
  <si>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</si>
  <si>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</si>
  <si>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</si>
  <si>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</si>
  <si>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</si>
  <si>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</si>
  <si>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</si>
  <si>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</si>
  <si>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</si>
  <si>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</si>
  <si>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</si>
  <si>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</si>
  <si>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</si>
  <si>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</si>
  <si>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</si>
  <si>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</si>
  <si>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</si>
  <si>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</si>
  <si>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</si>
  <si>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</si>
  <si>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</si>
  <si>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</si>
  <si>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</si>
  <si>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</si>
  <si>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</si>
  <si>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</si>
  <si>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</si>
  <si>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</si>
  <si>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</si>
  <si>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</si>
  <si>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</si>
  <si>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</si>
  <si>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</si>
  <si>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</si>
  <si>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</si>
  <si>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</si>
  <si>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</si>
  <si>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</si>
  <si>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</si>
  <si>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</si>
  <si>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</si>
  <si>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</si>
  <si>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</si>
  <si>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</si>
  <si>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</si>
  <si>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</si>
  <si>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</si>
  <si>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</si>
  <si>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</si>
  <si>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</si>
  <si>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</si>
  <si>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</si>
  <si>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</si>
  <si>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</si>
  <si>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</si>
  <si>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</si>
  <si>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</si>
  <si>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</si>
  <si>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</si>
  <si>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</si>
  <si>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</si>
  <si>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</si>
  <si>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</si>
  <si>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</si>
  <si>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</si>
  <si>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</si>
  <si>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</si>
  <si>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</si>
  <si>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</si>
  <si>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</si>
  <si>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</si>
  <si>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</si>
  <si>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</si>
  <si>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</si>
  <si>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</si>
  <si>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</si>
  <si>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</si>
  <si>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</si>
  <si>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</si>
  <si>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</si>
  <si>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</si>
  <si>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</si>
  <si>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</si>
  <si>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</si>
  <si>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</si>
  <si>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</si>
  <si>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</si>
  <si>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</si>
  <si>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</si>
  <si>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</si>
  <si>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</si>
  <si>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</si>
  <si>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</si>
  <si>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</si>
  <si>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</si>
  <si>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</si>
  <si>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</si>
  <si>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</si>
  <si>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</si>
  <si>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</si>
  <si>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</si>
  <si>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</si>
  <si>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</si>
  <si>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</si>
  <si>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</si>
  <si>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</si>
  <si>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</si>
  <si>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</si>
  <si>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</si>
  <si>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</si>
  <si>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</si>
  <si>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</si>
  <si>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</si>
  <si>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</si>
  <si>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</si>
  <si>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</si>
  <si>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</si>
  <si>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</si>
  <si>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</si>
  <si>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</si>
  <si>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</si>
  <si>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</si>
  <si>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</si>
  <si>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</si>
  <si>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</si>
  <si>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</si>
  <si>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</si>
  <si>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</si>
  <si>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</si>
  <si>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</si>
  <si>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</si>
  <si>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</si>
  <si>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</si>
  <si>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</si>
  <si>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</si>
  <si>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</si>
  <si>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</si>
  <si>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</si>
  <si>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</si>
  <si>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</si>
  <si>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</si>
  <si>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</si>
  <si>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</si>
  <si>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</si>
  <si>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</si>
  <si>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</si>
  <si>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</si>
  <si>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</si>
  <si>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</si>
  <si>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</si>
  <si>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</si>
  <si>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</si>
  <si>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</si>
  <si>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</si>
  <si>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</si>
  <si>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</si>
  <si>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</si>
  <si>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</si>
  <si>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</si>
  <si>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</si>
  <si>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</si>
  <si>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</si>
  <si>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</si>
  <si>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</si>
  <si>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</si>
  <si>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</si>
  <si>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</si>
  <si>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</si>
  <si>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</si>
  <si>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</si>
  <si>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</si>
  <si>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</si>
  <si>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</si>
  <si>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</si>
  <si>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</si>
  <si>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</si>
  <si>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</si>
  <si>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</si>
  <si>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</si>
  <si>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</si>
  <si>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</si>
  <si>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</si>
  <si>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</si>
  <si>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</si>
  <si>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</si>
  <si>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</si>
  <si>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</si>
  <si>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</si>
  <si>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</si>
  <si>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</si>
  <si>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</si>
  <si>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</si>
  <si>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</si>
  <si>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</si>
  <si>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</si>
  <si>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</si>
  <si>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</si>
  <si>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</si>
  <si>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</si>
  <si>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</si>
  <si>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</si>
  <si>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</si>
  <si>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</si>
  <si>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</si>
  <si>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</si>
  <si>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</si>
  <si>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</si>
  <si>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</si>
  <si>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</si>
  <si>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</si>
  <si>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</si>
  <si>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</si>
  <si>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</si>
  <si>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</si>
  <si>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</si>
  <si>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</si>
  <si>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</si>
  <si>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</si>
  <si>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</si>
  <si>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</si>
  <si>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</si>
  <si>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</si>
  <si>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</si>
  <si>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</si>
  <si>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</si>
  <si>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</si>
  <si>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</si>
  <si>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</si>
  <si>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</si>
  <si>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</si>
  <si>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</si>
  <si>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</si>
  <si>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</si>
  <si>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</si>
  <si>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</si>
  <si>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</si>
  <si>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</si>
  <si>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</si>
  <si>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</si>
  <si>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</si>
  <si>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</si>
  <si>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</si>
  <si>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</si>
  <si>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</si>
  <si>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</si>
  <si>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</si>
  <si>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</si>
  <si>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</si>
  <si>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</si>
  <si>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</si>
  <si>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</si>
  <si>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</si>
  <si>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</si>
  <si>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</si>
  <si>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</si>
  <si>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</si>
  <si>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</si>
  <si>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</si>
  <si>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</si>
  <si>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</si>
  <si>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</si>
  <si>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</si>
  <si>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</si>
  <si>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</si>
  <si>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</si>
  <si>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</si>
  <si>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</si>
  <si>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</si>
  <si>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</si>
  <si>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</si>
  <si>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</si>
  <si>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</si>
  <si>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</si>
  <si>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</si>
  <si>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</si>
  <si>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</si>
  <si>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</si>
  <si>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</si>
  <si>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</si>
  <si>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</si>
  <si>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</si>
  <si>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</si>
  <si>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</si>
  <si>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</si>
  <si>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</si>
  <si>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</si>
  <si>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</si>
  <si>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</si>
  <si>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</si>
  <si>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</si>
  <si>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</si>
  <si>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</si>
  <si>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</si>
  <si>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</si>
  <si>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</si>
  <si>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</si>
  <si>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</si>
  <si>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</si>
  <si>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</si>
  <si>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</si>
  <si>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</si>
  <si>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</si>
  <si>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</si>
  <si>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</si>
  <si>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</si>
  <si>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</si>
  <si>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</si>
  <si>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</si>
  <si>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</si>
  <si>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</si>
  <si>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</si>
  <si>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</si>
  <si>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</si>
  <si>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</si>
  <si>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</si>
  <si>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</si>
  <si>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</si>
  <si>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</si>
  <si>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</si>
  <si>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</si>
  <si>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</si>
  <si>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</si>
  <si>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</si>
  <si>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</si>
  <si>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</si>
  <si>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</si>
  <si>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</si>
  <si>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</si>
  <si>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</si>
  <si>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</si>
  <si>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</si>
  <si>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</si>
  <si>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</si>
  <si>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</si>
  <si>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</si>
  <si>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</si>
  <si>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</si>
  <si>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</si>
  <si>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</si>
  <si>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</si>
  <si>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</si>
  <si>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</si>
  <si>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</si>
  <si>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</si>
  <si>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</si>
  <si>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</si>
  <si>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</si>
  <si>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</si>
  <si>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</si>
  <si>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</si>
  <si>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</si>
  <si>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</si>
  <si>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</si>
  <si>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</si>
  <si>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</si>
  <si>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</si>
  <si>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</si>
  <si>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</si>
  <si>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</si>
  <si>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</si>
  <si>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</si>
  <si>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</si>
  <si>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</si>
  <si>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</si>
  <si>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</si>
  <si>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</si>
  <si>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</si>
  <si>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</si>
  <si>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</si>
  <si>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</si>
  <si>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</si>
  <si>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</si>
  <si>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</si>
  <si>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</si>
  <si>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</si>
  <si>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</si>
  <si>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</si>
  <si>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</si>
  <si>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</si>
  <si>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</si>
  <si>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</si>
  <si>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</si>
  <si>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</si>
  <si>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</si>
  <si>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</si>
  <si>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</si>
  <si>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</si>
  <si>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</si>
  <si>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</si>
  <si>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</si>
  <si>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</si>
  <si>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</si>
  <si>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</si>
  <si>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</si>
  <si>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</si>
  <si>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</si>
  <si>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</si>
  <si>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</si>
  <si>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</si>
  <si>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</si>
  <si>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</si>
  <si>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</si>
  <si>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</si>
  <si>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</si>
  <si>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</si>
  <si>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</si>
  <si>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</si>
  <si>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</si>
  <si>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</si>
  <si>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</si>
  <si>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</si>
  <si>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</si>
  <si>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</si>
  <si>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</si>
  <si>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</si>
  <si>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</si>
  <si>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</si>
  <si>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</si>
  <si>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</si>
  <si>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</si>
  <si>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</si>
  <si>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</si>
  <si>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</si>
  <si>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</si>
  <si>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</si>
  <si>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</si>
  <si>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</si>
  <si>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</si>
  <si>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</si>
  <si>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</si>
  <si>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</si>
  <si>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</si>
  <si>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</si>
  <si>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</si>
  <si>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</si>
  <si>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</si>
  <si>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</si>
  <si>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</si>
  <si>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</si>
  <si>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</si>
  <si>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</si>
  <si>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</si>
  <si>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</si>
  <si>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</si>
  <si>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</si>
  <si>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</si>
  <si>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</si>
  <si>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</si>
  <si>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</si>
  <si>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</si>
  <si>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</si>
  <si>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</si>
  <si>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</si>
  <si>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</si>
  <si>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</si>
  <si>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</si>
  <si>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</si>
  <si>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</si>
  <si>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</si>
  <si>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</si>
  <si>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</si>
  <si>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</si>
  <si>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</si>
  <si>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</si>
  <si>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</si>
  <si>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</si>
  <si>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</si>
  <si>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</si>
  <si>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</si>
  <si>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</si>
  <si>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</si>
  <si>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</si>
  <si>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</si>
  <si>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</si>
  <si>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</si>
  <si>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</si>
  <si>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</si>
  <si>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</si>
  <si>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</si>
  <si>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</si>
  <si>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</si>
  <si>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</si>
  <si>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</si>
  <si>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</si>
  <si>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</si>
  <si>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</si>
  <si>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</si>
  <si>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</si>
  <si>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</si>
  <si>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</si>
  <si>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</si>
  <si>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</si>
  <si>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</si>
  <si>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</si>
  <si>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</si>
  <si>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</si>
  <si>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</si>
  <si>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</si>
  <si>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</si>
  <si>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</si>
  <si>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</si>
  <si>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</si>
  <si>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</si>
  <si>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</si>
  <si>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</si>
  <si>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</si>
  <si>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</si>
  <si>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</si>
  <si>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</si>
  <si>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</si>
  <si>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</si>
  <si>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</si>
  <si>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</si>
  <si>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</si>
  <si>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</si>
  <si>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</si>
  <si>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</si>
  <si>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</si>
  <si>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</si>
  <si>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</si>
  <si>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</si>
  <si>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</si>
  <si>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</si>
  <si>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</si>
  <si>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</si>
  <si>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</si>
  <si>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</si>
  <si>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</si>
  <si>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</si>
  <si>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</si>
  <si>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</si>
  <si>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</si>
  <si>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</si>
  <si>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</si>
  <si>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</si>
  <si>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</si>
  <si>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</si>
  <si>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</si>
  <si>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</si>
  <si>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</si>
  <si>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</si>
  <si>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</si>
  <si>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</si>
  <si>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</si>
  <si>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</si>
  <si>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</si>
  <si>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</si>
  <si>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</si>
  <si>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</si>
  <si>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</si>
  <si>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</si>
  <si>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</si>
  <si>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</si>
  <si>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</si>
  <si>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</si>
  <si>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</si>
  <si>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</si>
  <si>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</si>
  <si>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</si>
  <si>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</si>
  <si>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</si>
  <si>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</si>
  <si>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</si>
  <si>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</si>
  <si>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</si>
  <si>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</si>
  <si>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</si>
  <si>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</si>
  <si>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</si>
  <si>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</si>
  <si>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</si>
  <si>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</si>
  <si>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</si>
  <si>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</si>
  <si>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</si>
  <si>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</si>
  <si>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</si>
  <si>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</si>
  <si>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</si>
  <si>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</si>
  <si>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</si>
  <si>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</si>
  <si>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</si>
  <si>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</si>
  <si>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</si>
  <si>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</si>
  <si>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</si>
  <si>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</si>
  <si>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</si>
  <si>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</si>
  <si>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</si>
  <si>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</si>
  <si>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</si>
  <si>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</si>
  <si>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</si>
  <si>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</si>
  <si>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</si>
  <si>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</si>
  <si>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</si>
  <si>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</si>
  <si>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</si>
  <si>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</si>
  <si>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</si>
  <si>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</si>
  <si>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</si>
  <si>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</si>
  <si>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</si>
  <si>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</si>
  <si>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</si>
  <si>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</si>
  <si>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</si>
  <si>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</si>
  <si>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</si>
  <si>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</si>
  <si>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</si>
  <si>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</si>
  <si>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</si>
  <si>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</si>
  <si>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</si>
  <si>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</si>
  <si>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</si>
  <si>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</si>
  <si>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</si>
  <si>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</si>
  <si>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</si>
  <si>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</si>
  <si>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</si>
  <si>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</si>
  <si>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</si>
  <si>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</si>
  <si>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</si>
  <si>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</si>
  <si>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</si>
  <si>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</si>
  <si>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</si>
  <si>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</si>
  <si>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</si>
  <si>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</si>
  <si>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</si>
  <si>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</si>
  <si>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</si>
  <si>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</si>
  <si>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</si>
  <si>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</si>
  <si>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</si>
  <si>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</si>
  <si>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</si>
  <si>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</si>
  <si>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</si>
  <si>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</si>
  <si>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</si>
  <si>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</si>
  <si>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</si>
  <si>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</si>
  <si>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</si>
  <si>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</si>
  <si>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</si>
  <si>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</si>
  <si>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</si>
  <si>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</si>
  <si>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</si>
  <si>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</si>
  <si>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</si>
  <si>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</si>
  <si>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</si>
  <si>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</si>
  <si>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</si>
  <si>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</si>
  <si>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</si>
  <si>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</si>
  <si>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</si>
  <si>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</si>
  <si>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</si>
  <si>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</si>
  <si>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</si>
  <si>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</si>
  <si>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</si>
  <si>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</si>
  <si>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</si>
  <si>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</si>
  <si>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</si>
  <si>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</si>
  <si>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</si>
  <si>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</si>
  <si>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</si>
  <si>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</si>
  <si>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</si>
  <si>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</si>
  <si>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</si>
  <si>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</si>
  <si>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</si>
  <si>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</si>
  <si>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</si>
  <si>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</si>
  <si>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</si>
  <si>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</si>
  <si>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</si>
  <si>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</si>
  <si>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</si>
  <si>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</si>
  <si>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</si>
  <si>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</si>
  <si>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</si>
  <si>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</si>
  <si>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</si>
  <si>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</si>
  <si>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</si>
  <si>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</si>
  <si>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</si>
  <si>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</si>
  <si>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</si>
  <si>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</si>
  <si>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</si>
  <si>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</si>
  <si>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</si>
  <si>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</si>
  <si>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</si>
  <si>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</si>
  <si>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</si>
  <si>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</si>
  <si>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</si>
  <si>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</si>
  <si>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</si>
  <si>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</si>
  <si>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</si>
  <si>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</si>
  <si>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</si>
  <si>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</si>
  <si>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</si>
  <si>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</si>
  <si>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</si>
  <si>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</si>
  <si>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</si>
  <si>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</si>
  <si>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</si>
  <si>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</si>
  <si>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</si>
  <si>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</si>
  <si>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</si>
  <si>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</si>
  <si>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</si>
  <si>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</si>
  <si>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</si>
  <si>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</si>
  <si>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</si>
  <si>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</si>
  <si>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</si>
  <si>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</si>
  <si>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</si>
  <si>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</si>
  <si>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</si>
  <si>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</si>
  <si>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</si>
  <si>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</si>
  <si>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</si>
  <si>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</si>
  <si>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</si>
  <si>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</si>
  <si>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</si>
  <si>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</si>
  <si>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</si>
  <si>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</si>
  <si>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</si>
  <si>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</si>
  <si>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</si>
  <si>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</si>
  <si>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</si>
  <si>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</si>
  <si>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</si>
  <si>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</si>
  <si>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</si>
  <si>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</si>
  <si>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</si>
  <si>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</si>
  <si>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</si>
  <si>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</si>
  <si>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</si>
  <si>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</si>
  <si>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</si>
  <si>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</si>
  <si>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</si>
  <si>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</si>
  <si>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</si>
  <si>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</si>
  <si>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</si>
  <si>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</si>
  <si>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</si>
  <si>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</si>
  <si>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</si>
  <si>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</si>
  <si>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</si>
  <si>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</si>
  <si>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</si>
  <si>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</si>
  <si>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</si>
  <si>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</si>
  <si>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</si>
  <si>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</si>
  <si>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</si>
  <si>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</si>
  <si>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</si>
  <si>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</si>
  <si>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</si>
  <si>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</si>
  <si>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</si>
  <si>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</si>
  <si>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</si>
  <si>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</si>
  <si>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</si>
  <si>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</si>
  <si>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</si>
  <si>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</si>
  <si>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</si>
  <si>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</si>
  <si>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</si>
  <si>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</si>
  <si>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</si>
  <si>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</si>
  <si>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</si>
  <si>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</si>
  <si>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</si>
  <si>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</si>
  <si>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</si>
  <si>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</si>
  <si>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</si>
  <si>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</si>
  <si>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</si>
  <si>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</si>
  <si>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</si>
  <si>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</si>
  <si>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</si>
  <si>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</si>
  <si>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</si>
  <si>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</si>
  <si>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</si>
  <si>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</si>
  <si>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</si>
  <si>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</si>
  <si>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</si>
  <si>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</si>
  <si>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</si>
  <si>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</si>
  <si>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</si>
  <si>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</si>
  <si>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</si>
  <si>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</si>
  <si>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</si>
  <si>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</si>
  <si>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</si>
  <si>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</si>
  <si>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</si>
  <si>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</si>
  <si>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</si>
  <si>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</si>
  <si>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</si>
  <si>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</si>
  <si>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</si>
  <si>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</si>
  <si>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</si>
  <si>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</si>
  <si>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</si>
  <si>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</si>
  <si>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</si>
  <si>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</si>
  <si>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</si>
  <si>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</si>
  <si>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</si>
  <si>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</si>
  <si>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</si>
  <si>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</si>
  <si>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</si>
  <si>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</si>
  <si>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</si>
  <si>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</si>
  <si>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</si>
  <si>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</si>
  <si>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</si>
  <si>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</si>
  <si>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</si>
  <si>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</si>
  <si>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</si>
  <si>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</si>
  <si>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</si>
  <si>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</si>
  <si>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</si>
  <si>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</si>
  <si>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</si>
  <si>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</si>
  <si>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</si>
  <si>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</si>
  <si>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</si>
  <si>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</si>
  <si>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</si>
  <si>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</si>
  <si>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</si>
  <si>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</si>
  <si>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</si>
  <si>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</si>
  <si>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</si>
  <si>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</si>
  <si>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</si>
  <si>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</si>
  <si>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</si>
  <si>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</si>
  <si>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</si>
  <si>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</si>
  <si>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</si>
  <si>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</si>
  <si>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</si>
  <si>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</si>
  <si>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</si>
  <si>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</si>
  <si>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</si>
  <si>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</si>
  <si>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</si>
  <si>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</si>
  <si>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</si>
  <si>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</si>
  <si>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</si>
  <si>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</si>
  <si>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</si>
  <si>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</si>
  <si>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</si>
  <si>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</si>
  <si>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</si>
  <si>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</si>
  <si>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</si>
  <si>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</si>
  <si>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</si>
  <si>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</si>
  <si>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</si>
  <si>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</si>
  <si>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</si>
  <si>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</si>
  <si>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</si>
  <si>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</si>
  <si>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</si>
  <si>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</si>
  <si>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</si>
  <si>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</si>
  <si>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</si>
  <si>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</si>
  <si>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</si>
  <si>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</si>
  <si>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</si>
  <si>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</si>
  <si>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</si>
  <si>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</si>
  <si>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</si>
  <si>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</si>
  <si>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</si>
  <si>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</si>
  <si>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</si>
  <si>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</si>
  <si>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</si>
  <si>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</si>
  <si>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</si>
  <si>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</si>
  <si>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</si>
  <si>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</si>
  <si>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</si>
  <si>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</si>
  <si>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</si>
  <si>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</si>
  <si>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</si>
  <si>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</si>
  <si>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</si>
  <si>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</si>
  <si>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</si>
  <si>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</si>
  <si>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</si>
  <si>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</si>
  <si>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</si>
  <si>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</si>
  <si>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</si>
  <si>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</si>
  <si>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</si>
  <si>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</si>
  <si>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</si>
  <si>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</si>
  <si>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</si>
  <si>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</si>
  <si>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</si>
  <si>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</si>
  <si>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</si>
  <si>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</si>
  <si>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</si>
  <si>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</si>
  <si>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</si>
  <si>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</si>
  <si>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</si>
  <si>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</si>
  <si>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</si>
  <si>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</si>
  <si>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</si>
  <si>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</si>
  <si>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</si>
  <si>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</si>
  <si>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</si>
  <si>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</si>
  <si>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</si>
  <si>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</si>
  <si>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</si>
  <si>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</si>
  <si>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</si>
  <si>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</si>
  <si>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</si>
  <si>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</si>
  <si>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</si>
  <si>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</si>
  <si>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</si>
  <si>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</si>
  <si>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</si>
  <si>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</si>
  <si>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</si>
  <si>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</si>
  <si>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</si>
  <si>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</si>
  <si>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</si>
  <si>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</si>
  <si>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</si>
  <si>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</si>
  <si>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</si>
  <si>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</si>
  <si>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</si>
  <si>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</si>
  <si>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</si>
  <si>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</si>
  <si>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</si>
  <si>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</si>
  <si>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</si>
  <si>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</si>
  <si>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</si>
  <si>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</si>
  <si>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</si>
  <si>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</si>
  <si>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</si>
  <si>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</si>
  <si>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</si>
  <si>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</si>
  <si>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</si>
  <si>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</si>
  <si>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</si>
  <si>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</si>
  <si>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</si>
  <si>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</si>
  <si>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</si>
  <si>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</si>
  <si>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</si>
  <si>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</si>
  <si>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</si>
  <si>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</si>
  <si>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</si>
  <si>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</si>
  <si>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</si>
  <si>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</si>
  <si>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</si>
  <si>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</si>
  <si>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</si>
  <si>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</si>
  <si>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</si>
  <si>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</si>
  <si>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</si>
  <si>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</si>
  <si>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</si>
  <si>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</si>
  <si>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</si>
  <si>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</si>
  <si>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</si>
  <si>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</si>
  <si>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</si>
  <si>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</si>
  <si>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</si>
  <si>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</si>
  <si>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</si>
  <si>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</si>
  <si>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</si>
  <si>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</si>
  <si>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</si>
  <si>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</si>
  <si>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</si>
  <si>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</si>
  <si>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</si>
  <si>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</si>
  <si>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</si>
  <si>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</si>
  <si>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</si>
  <si>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</si>
  <si>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</si>
  <si>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</si>
  <si>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</si>
  <si>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</si>
  <si>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</si>
  <si>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</si>
  <si>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</si>
  <si>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</si>
  <si>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</si>
  <si>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</si>
  <si>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</si>
  <si>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</si>
  <si>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</si>
  <si>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</si>
  <si>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</si>
  <si>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</si>
  <si>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</si>
  <si>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</si>
  <si>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</si>
  <si>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</si>
  <si>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</si>
  <si>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</si>
  <si>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</si>
  <si>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</si>
  <si>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</si>
  <si>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</si>
  <si>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</si>
  <si>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</si>
  <si>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</si>
  <si>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</si>
  <si>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</si>
  <si>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</si>
  <si>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</si>
  <si>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</si>
  <si>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</si>
  <si>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</si>
  <si>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</si>
  <si>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</si>
  <si>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</si>
  <si>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</si>
  <si>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</si>
  <si>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</si>
  <si>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</si>
  <si>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</si>
  <si>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</si>
  <si>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</si>
  <si>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</si>
  <si>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</si>
  <si>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</si>
  <si>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</si>
  <si>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</si>
  <si>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</si>
  <si>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</si>
  <si>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</si>
  <si>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</si>
  <si>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</si>
  <si>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</si>
  <si>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</si>
  <si>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</si>
  <si>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</si>
  <si>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</si>
  <si>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</si>
  <si>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</si>
  <si>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</si>
  <si>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</si>
  <si>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</si>
  <si>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</si>
  <si>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</si>
  <si>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</si>
  <si>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</si>
  <si>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</si>
  <si>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</si>
  <si>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</si>
  <si>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</si>
  <si>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</si>
  <si>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</si>
  <si>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</si>
  <si>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</si>
  <si>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</si>
  <si>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</si>
  <si>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</si>
  <si>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</si>
  <si>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</si>
  <si>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</si>
  <si>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</si>
  <si>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</si>
  <si>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</si>
  <si>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</si>
  <si>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</si>
  <si>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</si>
  <si>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</si>
  <si>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</si>
  <si>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</si>
  <si>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</si>
  <si>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</si>
  <si>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</si>
  <si>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</si>
  <si>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</si>
  <si>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</si>
  <si>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</si>
  <si>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</si>
  <si>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</si>
  <si>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</si>
  <si>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</si>
  <si>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</si>
  <si>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</si>
  <si>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</si>
  <si>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</si>
  <si>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</si>
  <si>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</si>
  <si>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</si>
  <si>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</si>
  <si>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</si>
  <si>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</si>
  <si>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</si>
  <si>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</si>
  <si>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</si>
  <si>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</si>
  <si>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</si>
  <si>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</si>
  <si>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</si>
  <si>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</si>
  <si>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</si>
  <si>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</si>
  <si>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</si>
  <si>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</si>
  <si>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</si>
  <si>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</si>
  <si>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</si>
  <si>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</si>
  <si>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</si>
  <si>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</si>
  <si>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</si>
  <si>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</si>
  <si>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</si>
  <si>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</si>
  <si>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</si>
  <si>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</si>
  <si>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</si>
  <si>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</si>
  <si>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</si>
  <si>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</si>
  <si>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</si>
  <si>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</si>
  <si>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</si>
  <si>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</si>
  <si>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</si>
  <si>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</si>
  <si>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</si>
  <si>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</si>
  <si>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</si>
  <si>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</si>
  <si>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</si>
  <si>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</si>
  <si>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</si>
  <si>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</si>
  <si>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</si>
  <si>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</si>
  <si>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</si>
  <si>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</si>
  <si>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</si>
  <si>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</si>
  <si>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</si>
  <si>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</si>
  <si>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</si>
  <si>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</si>
  <si>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</si>
  <si>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</si>
  <si>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</si>
  <si>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</si>
  <si>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</si>
  <si>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</si>
  <si>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</si>
  <si>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</si>
  <si>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</si>
  <si>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</si>
  <si>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</si>
  <si>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</si>
  <si>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</si>
  <si>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</si>
  <si>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</si>
  <si>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</si>
  <si>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</si>
  <si>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</si>
  <si>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</si>
  <si>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</si>
  <si>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</si>
  <si>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</si>
  <si>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</si>
  <si>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</si>
  <si>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</si>
  <si>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</si>
  <si>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</si>
  <si>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</si>
  <si>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</si>
  <si>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</si>
  <si>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</si>
  <si>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</si>
  <si>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</si>
  <si>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</si>
  <si>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</si>
  <si>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</si>
  <si>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</si>
  <si>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</si>
  <si>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</si>
  <si>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</si>
  <si>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</si>
  <si>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</si>
  <si>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</si>
  <si>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</si>
  <si>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</si>
  <si>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</si>
  <si>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</si>
  <si>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</si>
  <si>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</si>
  <si>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</si>
  <si>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</si>
  <si>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</si>
  <si>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</si>
  <si>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</si>
  <si>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</si>
  <si>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</si>
  <si>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</si>
  <si>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</si>
  <si>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</si>
  <si>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</si>
  <si>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</si>
  <si>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</si>
  <si>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</si>
  <si>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</si>
  <si>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</si>
  <si>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</si>
  <si>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</si>
  <si>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</si>
  <si>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</si>
  <si>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</si>
  <si>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</si>
  <si>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</si>
  <si>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</si>
  <si>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</si>
  <si>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</si>
  <si>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</si>
  <si>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</si>
  <si>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</si>
  <si>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</si>
  <si>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</si>
  <si>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</si>
  <si>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</si>
  <si>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</si>
  <si>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</si>
  <si>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</si>
  <si>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</si>
  <si>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</si>
  <si>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</si>
  <si>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</si>
  <si>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</si>
  <si>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</si>
  <si>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</si>
  <si>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</si>
  <si>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</si>
  <si>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</si>
  <si>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</si>
  <si>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</si>
  <si>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</si>
  <si>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</si>
  <si>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</si>
  <si>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</si>
  <si>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</si>
  <si>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</si>
  <si>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</si>
  <si>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</si>
  <si>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</si>
  <si>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</si>
  <si>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</si>
  <si>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</si>
  <si>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</si>
  <si>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</si>
  <si>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</si>
  <si>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</si>
  <si>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</si>
  <si>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</si>
  <si>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</si>
  <si>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</si>
  <si>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</si>
  <si>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</si>
  <si>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</si>
  <si>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</si>
  <si>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</si>
  <si>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</si>
  <si>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</si>
  <si>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</si>
  <si>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</si>
  <si>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</si>
  <si>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</si>
  <si>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</si>
  <si>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</si>
  <si>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</si>
  <si>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</si>
  <si>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</si>
  <si>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</si>
  <si>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</si>
  <si>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</si>
  <si>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</si>
  <si>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</si>
  <si>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</si>
  <si>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</si>
  <si>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</si>
  <si>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</si>
  <si>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</si>
  <si>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</si>
  <si>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</si>
  <si>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</si>
  <si>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</si>
  <si>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</si>
  <si>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</si>
  <si>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</si>
  <si>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</si>
  <si>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</si>
  <si>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</si>
  <si>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</si>
  <si>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</si>
  <si>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</si>
  <si>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</si>
  <si>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</si>
  <si>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</si>
  <si>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</si>
  <si>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</si>
  <si>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</si>
  <si>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</si>
  <si>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</si>
  <si>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</si>
  <si>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</si>
  <si>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</si>
  <si>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</si>
  <si>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</si>
  <si>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</si>
  <si>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</si>
  <si>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</si>
  <si>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</si>
  <si>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</si>
  <si>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</si>
  <si>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</si>
  <si>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</si>
  <si>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</si>
  <si>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</si>
  <si>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</si>
  <si>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</si>
  <si>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</si>
  <si>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</si>
  <si>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</si>
  <si>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</si>
  <si>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</si>
  <si>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</si>
  <si>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</si>
  <si>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</si>
  <si>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</si>
  <si>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</si>
  <si>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</si>
  <si>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</si>
  <si>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</si>
  <si>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</si>
  <si>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</si>
  <si>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</si>
  <si>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</si>
  <si>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</si>
  <si>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</si>
  <si>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</si>
  <si>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</si>
  <si>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</si>
  <si>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</si>
  <si>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</si>
  <si>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</si>
  <si>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</si>
  <si>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</si>
  <si>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</si>
  <si>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</si>
  <si>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</si>
  <si>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</si>
  <si>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</si>
  <si>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</si>
  <si>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</si>
  <si>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</si>
  <si>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</si>
  <si>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</si>
  <si>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</si>
  <si>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</si>
  <si>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</si>
  <si>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</si>
  <si>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</si>
  <si>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</si>
  <si>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</si>
  <si>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</si>
  <si>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</si>
  <si>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</si>
  <si>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</si>
  <si>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</si>
  <si>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</si>
  <si>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</si>
  <si>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</si>
  <si>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</si>
  <si>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</si>
  <si>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</si>
  <si>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</si>
  <si>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</si>
  <si>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</si>
  <si>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</si>
  <si>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</si>
  <si>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</si>
  <si>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</si>
  <si>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</si>
  <si>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</si>
  <si>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</si>
  <si>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</si>
  <si>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</si>
  <si>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</si>
  <si>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</si>
  <si>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</si>
  <si>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</si>
  <si>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</si>
  <si>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</si>
  <si>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</si>
  <si>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</si>
  <si>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</si>
  <si>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</si>
  <si>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</si>
  <si>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</si>
  <si>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</si>
  <si>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</si>
  <si>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</si>
  <si>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</si>
  <si>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</si>
  <si>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</si>
  <si>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</si>
  <si>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</si>
  <si>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</si>
  <si>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</si>
  <si>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</si>
  <si>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</si>
  <si>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</si>
  <si>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</si>
  <si>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</si>
  <si>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</si>
  <si>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</si>
  <si>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</si>
  <si>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</si>
  <si>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</si>
  <si>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</si>
  <si>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</si>
  <si>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</si>
  <si>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</si>
  <si>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</si>
  <si>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</si>
  <si>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</si>
  <si>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</si>
  <si>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</si>
  <si>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</si>
  <si>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</si>
  <si>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</si>
  <si>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</si>
  <si>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</si>
  <si>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</si>
  <si>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</si>
  <si>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</si>
  <si>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</si>
  <si>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</si>
  <si>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</si>
  <si>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</si>
  <si>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</si>
  <si>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</si>
  <si>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</si>
  <si>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</si>
  <si>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</si>
  <si>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</si>
  <si>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</si>
  <si>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</si>
  <si>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</si>
  <si>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</si>
  <si>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</si>
  <si>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</si>
  <si>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</si>
  <si>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</si>
  <si>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</si>
  <si>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</si>
  <si>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</si>
  <si>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</si>
  <si>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</si>
  <si>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</si>
  <si>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</si>
  <si>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</si>
  <si>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</si>
  <si>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</si>
  <si>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</si>
  <si>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</si>
  <si>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</si>
  <si>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</si>
  <si>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</si>
  <si>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</si>
  <si>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</si>
  <si>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</si>
  <si>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</si>
  <si>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</si>
  <si>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</si>
  <si>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</si>
  <si>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</si>
  <si>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</si>
  <si>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</si>
  <si>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</si>
  <si>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</si>
  <si>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</si>
  <si>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</si>
  <si>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</si>
  <si>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</si>
  <si>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</si>
  <si>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</si>
  <si>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</si>
  <si>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</si>
  <si>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</si>
  <si>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</si>
  <si>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</si>
  <si>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</si>
  <si>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</si>
  <si>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</si>
  <si>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</si>
  <si>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</si>
  <si>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</si>
  <si>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</si>
  <si>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</si>
  <si>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</si>
  <si>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</si>
  <si>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</si>
  <si>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</si>
  <si>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</si>
  <si>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</si>
  <si>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</si>
  <si>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</si>
  <si>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</si>
  <si>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</si>
  <si>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</si>
  <si>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</si>
  <si>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</si>
  <si>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</si>
  <si>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</si>
  <si>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</si>
  <si>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</si>
  <si>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</si>
  <si>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</si>
  <si>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</si>
  <si>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</si>
  <si>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</si>
  <si>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</si>
  <si>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</si>
  <si>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</si>
  <si>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</si>
  <si>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</si>
  <si>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</si>
  <si>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</si>
  <si>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</si>
  <si>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</si>
  <si>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</si>
  <si>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</si>
  <si>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</si>
  <si>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</si>
  <si>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</si>
  <si>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</si>
  <si>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</si>
  <si>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</si>
  <si>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</si>
  <si>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</si>
  <si>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</si>
  <si>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</si>
  <si>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</si>
  <si>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</si>
  <si>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</si>
  <si>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</si>
  <si>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</si>
  <si>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</si>
  <si>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</si>
  <si>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</si>
  <si>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</si>
  <si>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</si>
  <si>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</si>
  <si>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</si>
  <si>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</si>
  <si>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</si>
  <si>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</si>
  <si>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</si>
  <si>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</si>
  <si>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</si>
  <si>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</si>
  <si>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</si>
  <si>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</si>
  <si>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</si>
  <si>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</si>
  <si>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</si>
  <si>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</si>
  <si>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</si>
  <si>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</si>
  <si>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</si>
  <si>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</si>
  <si>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</si>
  <si>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</si>
  <si>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</si>
  <si>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</si>
  <si>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</si>
  <si>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</si>
  <si>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</si>
  <si>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</si>
  <si>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</si>
  <si>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</si>
  <si>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</si>
  <si>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</si>
  <si>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</si>
  <si>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</si>
  <si>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</si>
  <si>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</si>
  <si>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</si>
  <si>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</si>
  <si>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</si>
  <si>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</si>
  <si>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</si>
  <si>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</si>
  <si>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</si>
  <si>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</si>
  <si>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</si>
  <si>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</si>
  <si>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</si>
  <si>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</si>
  <si>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</si>
  <si>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</si>
  <si>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</si>
  <si>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</si>
  <si>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</si>
  <si>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</si>
  <si>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</si>
  <si>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</si>
  <si>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</si>
  <si>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</si>
  <si>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</si>
  <si>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</si>
  <si>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</si>
  <si>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</si>
  <si>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</si>
  <si>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</si>
  <si>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</si>
  <si>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</si>
  <si>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</si>
  <si>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</si>
  <si>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</si>
  <si>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</si>
  <si>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</si>
  <si>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</si>
  <si>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</si>
  <si>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</si>
  <si>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</si>
  <si>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</si>
  <si>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</si>
  <si>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</si>
  <si>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</si>
  <si>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</si>
  <si>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</si>
  <si>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</si>
  <si>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</si>
  <si>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</si>
  <si>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</si>
  <si>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</si>
  <si>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</si>
  <si>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</si>
  <si>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</si>
  <si>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</si>
  <si>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</si>
  <si>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</si>
  <si>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</si>
  <si>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</si>
  <si>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</si>
  <si>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</si>
  <si>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</si>
  <si>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</si>
  <si>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</si>
  <si>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</si>
  <si>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</si>
  <si>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</si>
  <si>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</si>
  <si>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</si>
  <si>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</si>
  <si>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</si>
  <si>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</si>
  <si>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</si>
  <si>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</si>
  <si>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</si>
  <si>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</si>
  <si>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</si>
  <si>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</si>
  <si>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</si>
  <si>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</si>
  <si>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</si>
  <si>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</si>
  <si>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</si>
  <si>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</si>
  <si>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</si>
  <si>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</si>
  <si>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</si>
  <si>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</si>
  <si>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</si>
  <si>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</si>
  <si>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</si>
  <si>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</si>
  <si>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</si>
  <si>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</si>
  <si>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</si>
  <si>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</si>
  <si>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</si>
  <si>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</si>
  <si>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</si>
  <si>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</si>
  <si>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</si>
  <si>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</si>
  <si>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</si>
  <si>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</si>
  <si>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</si>
  <si>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</si>
  <si>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</si>
  <si>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</si>
  <si>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</si>
  <si>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</si>
  <si>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</si>
  <si>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</si>
  <si>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</si>
  <si>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</si>
  <si>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</si>
  <si>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</si>
  <si>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</si>
  <si>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</si>
  <si>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</si>
  <si>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</si>
  <si>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</si>
  <si>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</si>
  <si>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</si>
  <si>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</si>
  <si>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</si>
  <si>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</si>
  <si>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</si>
  <si>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</si>
  <si>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</si>
  <si>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</si>
  <si>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</si>
  <si>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</si>
  <si>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</si>
  <si>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</si>
  <si>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</si>
  <si>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</si>
  <si>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</si>
  <si>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</si>
  <si>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</si>
  <si>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</si>
  <si>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</si>
  <si>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</si>
  <si>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</si>
  <si>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</si>
  <si>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</si>
  <si>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</si>
  <si>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</si>
  <si>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</si>
  <si>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</si>
  <si>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</si>
  <si>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</si>
  <si>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</si>
  <si>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</si>
  <si>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</si>
  <si>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</si>
  <si>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</si>
  <si>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</si>
  <si>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</si>
  <si>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</si>
  <si>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</si>
  <si>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</si>
  <si>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</si>
  <si>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</si>
  <si>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</si>
  <si>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</si>
  <si>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</si>
  <si>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</si>
  <si>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</si>
  <si>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</si>
  <si>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</si>
  <si>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</si>
  <si>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</si>
  <si>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</si>
  <si>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</si>
  <si>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</si>
  <si>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</si>
  <si>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</si>
  <si>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</si>
  <si>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</si>
  <si>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</si>
  <si>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</si>
  <si>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</si>
  <si>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</si>
  <si>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</si>
  <si>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</si>
  <si>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</si>
  <si>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</si>
  <si>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</si>
  <si>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</si>
  <si>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</si>
  <si>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</si>
  <si>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</si>
  <si>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</si>
  <si>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</si>
  <si>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</si>
  <si>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</si>
  <si>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</si>
  <si>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</si>
  <si>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</si>
  <si>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</si>
  <si>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</si>
  <si>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</si>
  <si>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</si>
  <si>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</si>
  <si>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</si>
  <si>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</si>
  <si>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</si>
  <si>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</si>
  <si>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</si>
  <si>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</si>
  <si>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</si>
  <si>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</si>
  <si>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</si>
  <si>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</si>
  <si>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</si>
  <si>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</si>
  <si>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</si>
  <si>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</si>
  <si>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</si>
  <si>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</si>
  <si>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</si>
  <si>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</si>
  <si>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</si>
  <si>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</si>
  <si>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</si>
  <si>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</si>
  <si>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</si>
  <si>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</si>
  <si>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</si>
  <si>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</si>
  <si>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</si>
  <si>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</si>
  <si>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</si>
  <si>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</si>
  <si>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</si>
  <si>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</si>
  <si>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</si>
  <si>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</si>
  <si>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</si>
  <si>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</si>
  <si>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</si>
  <si>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</si>
  <si>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</si>
  <si>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</si>
  <si>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</si>
  <si>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</si>
  <si>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</si>
  <si>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</si>
  <si>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</si>
  <si>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</si>
  <si>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</si>
  <si>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</si>
  <si>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</si>
  <si>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</si>
  <si>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</si>
  <si>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</si>
  <si>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</si>
  <si>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</si>
  <si>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</si>
  <si>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</si>
  <si>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</si>
  <si>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</si>
  <si>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</si>
  <si>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</si>
  <si>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</si>
  <si>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</si>
  <si>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</si>
  <si>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</si>
  <si>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</si>
  <si>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</si>
  <si>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</si>
  <si>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</si>
  <si>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</si>
  <si>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</si>
  <si>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</si>
  <si>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</si>
  <si>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</si>
  <si>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</si>
  <si>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</si>
  <si>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</si>
  <si>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</si>
  <si>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</si>
  <si>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</si>
  <si>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</si>
  <si>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</si>
  <si>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</si>
  <si>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</si>
  <si>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</si>
  <si>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</si>
  <si>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</si>
  <si>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</si>
  <si>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</si>
  <si>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</si>
  <si>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</si>
  <si>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</si>
  <si>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</si>
  <si>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</si>
  <si>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</si>
  <si>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</si>
  <si>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</si>
  <si>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</si>
  <si>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</si>
  <si>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</si>
  <si>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</si>
  <si>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</si>
  <si>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</si>
  <si>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</si>
  <si>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</si>
  <si>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</si>
  <si>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</si>
  <si>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</si>
  <si>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</si>
  <si>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</si>
  <si>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</si>
  <si>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</si>
  <si>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</si>
  <si>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</si>
  <si>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</si>
  <si>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</si>
  <si>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</si>
  <si>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</si>
  <si>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</si>
  <si>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</si>
  <si>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</si>
  <si>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</si>
  <si>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</si>
  <si>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</si>
  <si>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</si>
  <si>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</si>
  <si>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</si>
  <si>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</si>
  <si>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</si>
  <si>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</si>
  <si>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</si>
  <si>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</si>
  <si>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</si>
  <si>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</si>
  <si>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</si>
  <si>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</si>
  <si>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</si>
  <si>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</si>
  <si>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</si>
  <si>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</si>
  <si>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</si>
  <si>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</si>
  <si>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</si>
  <si>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</si>
  <si>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</si>
  <si>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</si>
  <si>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</si>
  <si>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</si>
  <si>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</si>
  <si>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</si>
  <si>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</si>
  <si>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</si>
  <si>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</si>
  <si>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</si>
  <si>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</si>
  <si>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</si>
  <si>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</si>
  <si>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</si>
  <si>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</si>
  <si>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</si>
  <si>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</si>
  <si>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</si>
  <si>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</si>
  <si>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</si>
  <si>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</si>
  <si>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</si>
  <si>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</si>
  <si>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</si>
  <si>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</si>
  <si>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</si>
  <si>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</si>
  <si>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</si>
  <si>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</si>
  <si>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</si>
  <si>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</si>
  <si>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</si>
  <si>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</si>
  <si>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</si>
  <si>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</si>
  <si>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</si>
  <si>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</si>
  <si>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</si>
  <si>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</si>
  <si>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</si>
  <si>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</si>
  <si>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</si>
  <si>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</si>
  <si>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</si>
  <si>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</si>
  <si>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</si>
  <si>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</si>
  <si>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</si>
  <si>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</si>
  <si>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</si>
  <si>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</si>
  <si>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</si>
  <si>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</si>
  <si>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</si>
  <si>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</si>
  <si>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</si>
  <si>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</si>
  <si>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</si>
  <si>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</si>
  <si>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</si>
  <si>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</si>
  <si>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</si>
  <si>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</si>
  <si>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</si>
  <si>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</si>
  <si>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</si>
  <si>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</si>
  <si>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</si>
  <si>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</si>
  <si>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</si>
  <si>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</si>
  <si>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</si>
  <si>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</si>
  <si>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</si>
  <si>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</si>
  <si>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</si>
  <si>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</si>
  <si>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</si>
  <si>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</si>
  <si>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</si>
  <si>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</si>
  <si>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</si>
  <si>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</si>
  <si>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</si>
  <si>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</si>
  <si>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</si>
  <si>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</si>
  <si>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</si>
  <si>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</si>
  <si>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</si>
  <si>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</si>
  <si>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</si>
  <si>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</si>
  <si>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</si>
  <si>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</si>
  <si>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</si>
  <si>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</si>
  <si>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</si>
  <si>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</si>
  <si>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</si>
  <si>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</si>
  <si>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</si>
  <si>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</si>
  <si>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</si>
  <si>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</si>
  <si>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</si>
  <si>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</si>
  <si>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</si>
  <si>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</si>
  <si>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</si>
  <si>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</si>
  <si>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</si>
  <si>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</si>
  <si>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</si>
  <si>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</si>
  <si>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</si>
  <si>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</si>
  <si>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</si>
  <si>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</si>
  <si>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</si>
  <si>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</si>
  <si>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</si>
  <si>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</si>
  <si>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</si>
  <si>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</si>
  <si>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</si>
  <si>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</si>
  <si>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</si>
  <si>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</si>
  <si>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</si>
  <si>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</si>
  <si>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</si>
  <si>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</si>
  <si>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</si>
  <si>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</si>
  <si>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</si>
  <si>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</si>
  <si>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</si>
  <si>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</si>
  <si>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</si>
  <si>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</si>
  <si>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</si>
  <si>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</si>
  <si>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</si>
  <si>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</si>
  <si>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</si>
  <si>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</si>
  <si>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</si>
  <si>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</si>
  <si>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</si>
  <si>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</si>
  <si>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</si>
  <si>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</si>
  <si>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</si>
  <si>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</si>
  <si>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</si>
  <si>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</si>
  <si>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</si>
  <si>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</si>
  <si>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</si>
  <si>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</si>
  <si>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</si>
  <si>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</si>
  <si>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</si>
  <si>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</si>
  <si>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</si>
  <si>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</si>
  <si>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</si>
  <si>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</si>
  <si>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</si>
  <si>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</si>
  <si>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</si>
  <si>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</si>
  <si>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</si>
  <si>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</si>
  <si>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</si>
  <si>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</si>
  <si>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</si>
  <si>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</si>
  <si>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</si>
  <si>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</si>
  <si>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</si>
  <si>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</si>
  <si>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</si>
  <si>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</si>
  <si>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</si>
  <si>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</si>
  <si>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</si>
  <si>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</si>
  <si>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</si>
  <si>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</si>
  <si>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</si>
  <si>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</si>
  <si>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</si>
  <si>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</si>
  <si>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</si>
  <si>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</si>
  <si>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</si>
  <si>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</si>
  <si>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</si>
  <si>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</si>
  <si>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</si>
  <si>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</si>
  <si>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</si>
  <si>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</si>
  <si>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</si>
  <si>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</si>
  <si>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</si>
  <si>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</si>
  <si>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</si>
  <si>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</si>
  <si>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</si>
  <si>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</si>
  <si>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</si>
  <si>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</si>
  <si>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</si>
  <si>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</si>
  <si>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</si>
  <si>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</si>
  <si>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</si>
  <si>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</si>
  <si>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</si>
  <si>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</si>
  <si>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</si>
  <si>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</si>
  <si>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</si>
  <si>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</si>
  <si>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</si>
  <si>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</si>
  <si>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</si>
  <si>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</si>
  <si>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</si>
  <si>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</si>
  <si>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</si>
  <si>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</si>
  <si>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</si>
  <si>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</si>
  <si>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</si>
  <si>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</si>
  <si>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</si>
  <si>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</si>
  <si>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</si>
  <si>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</si>
  <si>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</si>
  <si>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</si>
  <si>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</si>
  <si>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</si>
  <si>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</si>
  <si>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</si>
  <si>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</si>
  <si>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</si>
  <si>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</si>
  <si>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</si>
  <si>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</si>
  <si>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</si>
  <si>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</si>
  <si>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</si>
  <si>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</si>
  <si>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</si>
  <si>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</si>
  <si>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</si>
  <si>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</si>
  <si>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</si>
  <si>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</si>
  <si>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</si>
  <si>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</si>
  <si>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</si>
  <si>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</si>
  <si>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</si>
  <si>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</si>
  <si>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</si>
  <si>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</si>
  <si>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</si>
  <si>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</si>
  <si>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</si>
  <si>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</si>
  <si>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</si>
  <si>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</si>
  <si>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</si>
  <si>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</si>
  <si>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</si>
  <si>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</si>
  <si>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</si>
  <si>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</si>
  <si>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</si>
  <si>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</si>
  <si>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</si>
  <si>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</si>
  <si>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</si>
  <si>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</si>
  <si>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</si>
  <si>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</si>
  <si>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</si>
  <si>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</si>
  <si>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</si>
  <si>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</si>
  <si>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</si>
  <si>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</si>
  <si>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</si>
  <si>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</si>
  <si>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</si>
  <si>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</si>
  <si>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</si>
  <si>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</si>
  <si>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</si>
  <si>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</si>
  <si>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</si>
  <si>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</si>
  <si>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</si>
  <si>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</si>
  <si>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</si>
  <si>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</si>
  <si>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</si>
  <si>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</si>
  <si>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</si>
  <si>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</si>
  <si>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</si>
  <si>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</si>
  <si>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</si>
  <si>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</si>
  <si>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</si>
  <si>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</si>
  <si>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</si>
  <si>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</si>
  <si>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</si>
  <si>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</si>
  <si>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</si>
  <si>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</si>
  <si>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</si>
  <si>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</si>
  <si>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</si>
  <si>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</si>
  <si>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</si>
  <si>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</si>
  <si>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</si>
  <si>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</si>
  <si>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</si>
  <si>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</si>
  <si>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</si>
  <si>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</si>
  <si>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</si>
  <si>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</si>
  <si>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</si>
  <si>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</si>
  <si>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</si>
  <si>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</si>
  <si>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</si>
  <si>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</si>
  <si>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</si>
  <si>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</si>
  <si>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</si>
  <si>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</si>
  <si>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</si>
  <si>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</si>
  <si>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</si>
  <si>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</si>
  <si>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</si>
  <si>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</si>
  <si>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</si>
  <si>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</si>
  <si>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</si>
  <si>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</si>
  <si>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</si>
  <si>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</si>
  <si>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</si>
  <si>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</si>
  <si>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</si>
  <si>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</si>
  <si>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</si>
  <si>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</si>
  <si>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</si>
  <si>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</si>
  <si>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</si>
  <si>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</si>
  <si>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</si>
  <si>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</si>
  <si>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</si>
  <si>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</si>
  <si>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</si>
  <si>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</si>
  <si>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</si>
  <si>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</si>
  <si>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</si>
  <si>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</si>
  <si>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</si>
  <si>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</si>
  <si>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</si>
  <si>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</si>
  <si>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</si>
  <si>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</si>
  <si>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</si>
  <si>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</si>
  <si>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</si>
  <si>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</si>
  <si>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</si>
  <si>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</si>
  <si>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</si>
  <si>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</si>
  <si>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</si>
  <si>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</si>
  <si>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</si>
  <si>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</si>
  <si>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</si>
  <si>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</si>
  <si>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</si>
  <si>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</si>
  <si>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</si>
  <si>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</si>
  <si>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</si>
  <si>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</si>
  <si>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</si>
  <si>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</si>
  <si>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</si>
  <si>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</si>
  <si>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</si>
  <si>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</si>
  <si>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</si>
  <si>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</si>
  <si>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</si>
  <si>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</si>
  <si>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</si>
  <si>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</si>
  <si>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</si>
  <si>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</si>
  <si>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</si>
  <si>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</si>
  <si>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</si>
  <si>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</si>
  <si>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</si>
  <si>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</si>
  <si>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</si>
  <si>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</si>
  <si>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</si>
  <si>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</si>
  <si>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</si>
  <si>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</si>
  <si>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</si>
  <si>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</si>
  <si>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</si>
  <si>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</si>
  <si>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</si>
  <si>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</si>
  <si>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</si>
  <si>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</si>
  <si>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</si>
  <si>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</si>
  <si>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</si>
  <si>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</si>
  <si>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</si>
  <si>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</si>
  <si>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</si>
  <si>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</si>
  <si>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</si>
  <si>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</si>
  <si>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</si>
  <si>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</si>
  <si>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</si>
  <si>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</si>
  <si>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</si>
  <si>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</si>
  <si>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</si>
  <si>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</si>
  <si>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</si>
  <si>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</si>
  <si>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</si>
  <si>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</si>
  <si>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</si>
  <si>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</si>
  <si>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</si>
  <si>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</si>
  <si>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</si>
  <si>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</si>
  <si>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</si>
  <si>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</si>
  <si>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</si>
  <si>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</si>
  <si>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</si>
  <si>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</si>
  <si>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</si>
  <si>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</si>
  <si>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</si>
  <si>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</si>
  <si>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</si>
  <si>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</si>
  <si>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</si>
  <si>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</si>
  <si>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</si>
  <si>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</si>
  <si>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</si>
  <si>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</si>
  <si>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</si>
  <si>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</si>
  <si>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</si>
  <si>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</si>
  <si>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</si>
  <si>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</si>
  <si>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</si>
  <si>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</si>
  <si>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</si>
  <si>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</si>
  <si>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</si>
  <si>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</si>
  <si>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</si>
  <si>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</si>
  <si>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</si>
  <si>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</si>
  <si>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</si>
  <si>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</si>
  <si>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</si>
  <si>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</si>
  <si>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</si>
  <si>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</si>
  <si>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</si>
  <si>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</si>
  <si>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</si>
  <si>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</si>
  <si>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</si>
  <si>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</si>
  <si>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</si>
  <si>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</si>
  <si>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</si>
  <si>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</si>
  <si>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</si>
  <si>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</si>
  <si>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</si>
  <si>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</si>
  <si>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</si>
  <si>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</si>
  <si>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</si>
  <si>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</si>
  <si>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</si>
  <si>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</si>
  <si>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</si>
  <si>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</si>
  <si>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</si>
  <si>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</si>
  <si>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</si>
  <si>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</si>
  <si>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</si>
  <si>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</si>
  <si>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</si>
  <si>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</si>
  <si>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</si>
  <si>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</si>
  <si>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</si>
  <si>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</si>
  <si>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</si>
  <si>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</si>
  <si>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</si>
  <si>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</si>
  <si>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</si>
  <si>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</si>
  <si>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</si>
  <si>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</si>
  <si>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</si>
  <si>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</si>
  <si>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</si>
  <si>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</si>
  <si>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</si>
  <si>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</si>
  <si>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</si>
  <si>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</si>
  <si>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</si>
  <si>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</si>
  <si>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</si>
  <si>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</si>
  <si>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</si>
  <si>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</si>
  <si>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</si>
  <si>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</si>
  <si>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</si>
  <si>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</si>
  <si>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</si>
  <si>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</si>
  <si>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</si>
  <si>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</si>
  <si>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</si>
  <si>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</si>
  <si>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</si>
  <si>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</si>
  <si>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</si>
  <si>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</si>
  <si>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</si>
  <si>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</si>
  <si>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</si>
  <si>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</si>
  <si>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</si>
  <si>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</si>
  <si>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</si>
  <si>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</si>
  <si>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</si>
  <si>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</si>
  <si>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</si>
  <si>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</si>
  <si>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</si>
  <si>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</si>
  <si>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</si>
  <si>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</si>
  <si>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</si>
  <si>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</si>
  <si>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</si>
  <si>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</si>
  <si>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</si>
  <si>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</si>
  <si>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</si>
  <si>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</si>
  <si>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</si>
  <si>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</si>
  <si>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</si>
  <si>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</si>
  <si>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</si>
  <si>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</si>
  <si>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</si>
  <si>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</si>
  <si>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</si>
  <si>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</si>
  <si>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</si>
  <si>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</si>
  <si>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</si>
  <si>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</si>
  <si>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</si>
  <si>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</si>
  <si>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</si>
  <si>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</si>
  <si>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</si>
  <si>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</si>
  <si>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</si>
  <si>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</si>
  <si>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</si>
  <si>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</si>
  <si>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</si>
  <si>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</si>
  <si>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</si>
  <si>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</si>
  <si>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</si>
  <si>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</si>
  <si>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</si>
  <si>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</si>
  <si>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</si>
  <si>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</si>
  <si>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</si>
  <si>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</si>
  <si>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</si>
  <si>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</si>
  <si>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</si>
  <si>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</si>
  <si>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</si>
  <si>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</si>
  <si>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</si>
  <si>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</si>
  <si>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</si>
  <si>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</si>
  <si>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</si>
  <si>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</si>
  <si>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</si>
  <si>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</si>
  <si>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</si>
  <si>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</si>
  <si>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</si>
  <si>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</si>
  <si>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</si>
  <si>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</si>
  <si>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</si>
  <si>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</si>
  <si>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</si>
  <si>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</si>
  <si>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</si>
  <si>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</si>
  <si>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</si>
  <si>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</si>
  <si>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</si>
  <si>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</si>
  <si>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</si>
  <si>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</si>
  <si>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</si>
  <si>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</si>
  <si>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</si>
  <si>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</si>
  <si>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</si>
  <si>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</si>
  <si>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</si>
  <si>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</si>
  <si>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</si>
  <si>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</si>
  <si>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</si>
  <si>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</si>
  <si>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</si>
  <si>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</si>
  <si>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</si>
  <si>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</si>
  <si>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</si>
  <si>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</si>
  <si>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</si>
  <si>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</si>
  <si>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</si>
  <si>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</si>
  <si>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</si>
  <si>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</si>
  <si>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</si>
  <si>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</si>
  <si>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</si>
  <si>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</si>
  <si>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</si>
  <si>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</si>
  <si>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</si>
  <si>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</si>
  <si>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</si>
  <si>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</si>
  <si>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</si>
  <si>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</si>
  <si>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</si>
  <si>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</si>
  <si>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</si>
  <si>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</si>
  <si>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</si>
  <si>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</si>
  <si>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</si>
  <si>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</si>
  <si>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</si>
  <si>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</si>
  <si>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</si>
  <si>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</si>
  <si>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</si>
  <si>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</si>
  <si>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</si>
  <si>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</si>
  <si>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</si>
  <si>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</si>
  <si>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</si>
  <si>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</si>
  <si>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</si>
  <si>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</si>
  <si>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</si>
  <si>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</si>
  <si>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</si>
  <si>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</si>
  <si>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</si>
  <si>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</si>
  <si>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</si>
  <si>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</si>
  <si>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</si>
  <si>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</si>
  <si>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</si>
  <si>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</si>
  <si>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</si>
  <si>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</si>
  <si>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</si>
  <si>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</si>
  <si>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</si>
  <si>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</si>
  <si>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</si>
  <si>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</si>
  <si>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</si>
  <si>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</si>
  <si>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</si>
  <si>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</si>
  <si>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</si>
  <si>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</si>
  <si>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</si>
  <si>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</si>
  <si>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</si>
  <si>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</si>
  <si>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</si>
  <si>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</si>
  <si>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</si>
  <si>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</si>
  <si>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</si>
  <si>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</si>
  <si>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</si>
  <si>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</si>
  <si>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</si>
  <si>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</si>
  <si>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</si>
  <si>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</si>
  <si>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</si>
  <si>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</si>
  <si>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</si>
  <si>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</si>
  <si>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</si>
  <si>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</si>
  <si>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</si>
  <si>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</si>
  <si>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</si>
  <si>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</si>
  <si>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</si>
  <si>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</si>
  <si>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</si>
  <si>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</si>
  <si>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</si>
  <si>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</si>
  <si>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</si>
  <si>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</si>
  <si>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</si>
  <si>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</si>
  <si>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</si>
  <si>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</si>
  <si>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</si>
  <si>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</si>
  <si>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</si>
  <si>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</si>
  <si>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</si>
  <si>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</si>
  <si>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</si>
  <si>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</si>
  <si>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</si>
  <si>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</si>
  <si>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</si>
  <si>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</si>
  <si>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</si>
  <si>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</si>
  <si>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</si>
  <si>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</si>
  <si>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</si>
  <si>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</si>
  <si>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</si>
  <si>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</si>
  <si>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</si>
  <si>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</si>
  <si>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</si>
  <si>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</si>
  <si>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</si>
  <si>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</si>
  <si>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</si>
  <si>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</si>
  <si>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</si>
  <si>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</si>
  <si>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</si>
  <si>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</si>
  <si>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</si>
  <si>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</si>
  <si>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</si>
  <si>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</si>
  <si>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</si>
  <si>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</si>
  <si>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</si>
  <si>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</si>
  <si>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</si>
  <si>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</si>
  <si>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</si>
  <si>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</si>
  <si>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</si>
  <si>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</si>
  <si>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</si>
  <si>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</si>
  <si>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</si>
  <si>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</si>
  <si>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</si>
  <si>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</si>
  <si>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</si>
  <si>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</si>
  <si>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</si>
  <si>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</si>
  <si>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</si>
  <si>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</si>
  <si>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</si>
  <si>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</si>
  <si>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</si>
  <si>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</si>
  <si>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</si>
  <si>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</si>
  <si>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</si>
  <si>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</si>
  <si>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</si>
  <si>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</si>
  <si>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</si>
  <si>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</si>
  <si>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</si>
  <si>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</si>
  <si>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</si>
  <si>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</si>
  <si>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</si>
  <si>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</si>
  <si>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</si>
  <si>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</si>
  <si>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</si>
  <si>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</si>
  <si>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</si>
  <si>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</si>
  <si>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</si>
  <si>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</si>
  <si>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</si>
  <si>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</si>
  <si>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</si>
  <si>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</si>
  <si>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</si>
  <si>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</si>
  <si>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</si>
  <si>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</si>
  <si>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</si>
  <si>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</si>
  <si>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</si>
  <si>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</si>
  <si>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</si>
  <si>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</si>
  <si>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</si>
  <si>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</si>
  <si>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</si>
  <si>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</si>
  <si>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</si>
  <si>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</si>
  <si>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</si>
  <si>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</si>
  <si>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</si>
  <si>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</si>
  <si>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</si>
  <si>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</si>
  <si>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</si>
  <si>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</si>
  <si>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</si>
  <si>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</si>
  <si>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</si>
  <si>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</si>
  <si>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</si>
  <si>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</si>
  <si>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</si>
  <si>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</si>
  <si>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</si>
  <si>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</si>
  <si>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</si>
  <si>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</si>
  <si>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</si>
  <si>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</si>
  <si>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</si>
  <si>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</si>
  <si>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</si>
  <si>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</si>
  <si>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</si>
  <si>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</si>
  <si>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</si>
  <si>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</si>
  <si>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</si>
  <si>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</si>
  <si>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</si>
  <si>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</si>
  <si>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</si>
  <si>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</si>
  <si>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</si>
  <si>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</si>
  <si>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</si>
  <si>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</si>
  <si>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</si>
  <si>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</si>
  <si>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</si>
  <si>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</si>
  <si>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</si>
  <si>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</si>
  <si>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</si>
  <si>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</si>
  <si>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</si>
  <si>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</si>
  <si>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</si>
  <si>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</si>
  <si>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</si>
  <si>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</si>
  <si>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</si>
  <si>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</si>
  <si>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</si>
  <si>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</si>
  <si>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</si>
  <si>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</si>
  <si>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</si>
  <si>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</si>
  <si>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</si>
  <si>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</si>
  <si>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</si>
  <si>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</si>
  <si>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</si>
  <si>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</si>
  <si>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</si>
  <si>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</si>
  <si>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</si>
  <si>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</si>
  <si>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</si>
  <si>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</si>
  <si>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</si>
  <si>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</si>
  <si>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</si>
  <si>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</si>
  <si>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</si>
  <si>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</si>
  <si>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</si>
  <si>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</si>
  <si>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</si>
  <si>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</si>
  <si>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</si>
  <si>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</si>
  <si>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</si>
  <si>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</si>
  <si>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</si>
  <si>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</si>
  <si>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</si>
  <si>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</si>
  <si>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</si>
  <si>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</si>
  <si>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</si>
  <si>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</si>
  <si>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</si>
  <si>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</si>
  <si>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</si>
  <si>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</si>
  <si>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</si>
  <si>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</si>
  <si>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</si>
  <si>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</si>
  <si>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</si>
  <si>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</si>
  <si>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</si>
  <si>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</si>
  <si>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</si>
  <si>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</si>
  <si>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</si>
  <si>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</si>
  <si>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</si>
  <si>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</si>
  <si>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</si>
  <si>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</si>
  <si>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</si>
  <si>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</si>
  <si>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</si>
  <si>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</si>
  <si>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</si>
  <si>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</si>
  <si>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</si>
  <si>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</si>
  <si>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</si>
  <si>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</si>
  <si>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</si>
  <si>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</si>
  <si>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</si>
  <si>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</si>
  <si>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</si>
  <si>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</si>
  <si>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</si>
  <si>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</si>
  <si>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</si>
  <si>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</si>
  <si>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</si>
  <si>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</si>
  <si>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</si>
  <si>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</si>
  <si>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</si>
  <si>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</si>
  <si>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</si>
  <si>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</si>
  <si>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</si>
  <si>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</si>
  <si>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</si>
  <si>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</si>
  <si>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</si>
  <si>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</si>
  <si>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</si>
  <si>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</si>
  <si>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</si>
  <si>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</si>
  <si>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</si>
  <si>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</si>
  <si>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</si>
  <si>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</si>
  <si>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</si>
  <si>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</si>
  <si>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</si>
  <si>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</si>
  <si>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</si>
  <si>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</si>
  <si>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</si>
  <si>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</si>
  <si>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</si>
  <si>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</si>
  <si>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</si>
  <si>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</si>
  <si>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</si>
  <si>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</si>
  <si>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</si>
  <si>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</si>
  <si>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</si>
  <si>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</si>
  <si>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</si>
  <si>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</si>
  <si>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</si>
  <si>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</si>
  <si>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</si>
  <si>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</si>
  <si>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</si>
  <si>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</si>
  <si>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</si>
  <si>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</si>
  <si>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</si>
  <si>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</si>
  <si>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</si>
  <si>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</si>
  <si>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</si>
  <si>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</si>
  <si>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</si>
  <si>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</si>
  <si>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</si>
  <si>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</si>
  <si>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</si>
  <si>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</si>
  <si>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</si>
  <si>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</si>
  <si>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</si>
  <si>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</si>
  <si>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</si>
  <si>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</si>
  <si>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</si>
  <si>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</si>
  <si>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</si>
  <si>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</si>
  <si>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</si>
  <si>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</si>
  <si>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</si>
  <si>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</si>
  <si>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</si>
  <si>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</si>
  <si>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</si>
  <si>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</si>
  <si>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</si>
  <si>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</si>
  <si>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</si>
  <si>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</si>
  <si>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</si>
  <si>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</si>
  <si>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</si>
  <si>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</si>
  <si>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</si>
  <si>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</si>
  <si>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</si>
  <si>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</si>
  <si>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</si>
  <si>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</si>
  <si>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</si>
  <si>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</si>
  <si>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</si>
  <si>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</si>
  <si>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</si>
  <si>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</si>
  <si>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</si>
  <si>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</si>
  <si>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</si>
  <si>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</si>
  <si>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</si>
  <si>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</si>
  <si>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</si>
  <si>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</si>
  <si>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</si>
  <si>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</si>
  <si>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</si>
  <si>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</si>
  <si>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</si>
  <si>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</si>
  <si>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</si>
  <si>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</si>
  <si>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</si>
  <si>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</si>
  <si>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</si>
  <si>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</si>
  <si>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</si>
  <si>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</si>
  <si>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</si>
  <si>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</si>
  <si>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</si>
  <si>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</si>
  <si>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</si>
  <si>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</si>
  <si>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</si>
  <si>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</si>
  <si>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</si>
  <si>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</si>
  <si>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</si>
  <si>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</si>
  <si>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</si>
  <si>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</si>
  <si>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</si>
  <si>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</si>
  <si>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</si>
  <si>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</si>
  <si>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</si>
  <si>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</si>
  <si>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</si>
  <si>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</si>
  <si>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</si>
  <si>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</si>
  <si>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</si>
  <si>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</si>
  <si>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</si>
  <si>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</si>
  <si>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</si>
  <si>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</si>
  <si>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</si>
  <si>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</si>
  <si>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</si>
  <si>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</si>
  <si>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</si>
  <si>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</si>
  <si>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</si>
  <si>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</si>
  <si>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</si>
  <si>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</si>
  <si>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</si>
  <si>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</si>
  <si>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</si>
  <si>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</si>
  <si>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</si>
  <si>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</si>
  <si>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</si>
  <si>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</si>
  <si>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</si>
  <si>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</si>
  <si>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</si>
  <si>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</si>
  <si>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</si>
  <si>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</si>
  <si>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</si>
  <si>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</si>
  <si>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</si>
  <si>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</si>
  <si>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</si>
  <si>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</si>
  <si>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</si>
  <si>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</si>
  <si>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</si>
  <si>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</si>
  <si>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</si>
  <si>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</si>
  <si>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</si>
  <si>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</si>
  <si>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</si>
  <si>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</si>
  <si>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</si>
  <si>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</si>
  <si>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</si>
  <si>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</si>
  <si>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</si>
  <si>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</si>
  <si>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</si>
  <si>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</si>
  <si>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</si>
  <si>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</si>
  <si>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</si>
  <si>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</si>
  <si>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</si>
  <si>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</si>
  <si>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</si>
  <si>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</si>
  <si>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</si>
  <si>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</si>
  <si>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</si>
  <si>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</si>
  <si>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</si>
  <si>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</si>
  <si>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</si>
  <si>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</si>
  <si>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</si>
  <si>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</si>
  <si>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</si>
  <si>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</si>
  <si>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</si>
  <si>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</si>
  <si>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</si>
  <si>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</si>
  <si>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</si>
  <si>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</si>
  <si>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</si>
  <si>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</si>
  <si>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</si>
  <si>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</si>
  <si>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</si>
  <si>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</si>
  <si>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</si>
  <si>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</si>
  <si>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</si>
  <si>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</si>
  <si>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</si>
  <si>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</si>
  <si>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</si>
  <si>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</si>
  <si>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</si>
  <si>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</si>
  <si>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</si>
  <si>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</si>
  <si>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</si>
  <si>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</si>
  <si>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</si>
  <si>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</si>
  <si>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</si>
  <si>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</si>
  <si>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</si>
  <si>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</si>
  <si>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</si>
  <si>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</si>
  <si>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</si>
  <si>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</si>
  <si>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</si>
  <si>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</si>
  <si>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</si>
  <si>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</si>
  <si>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</si>
  <si>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</si>
  <si>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</si>
  <si>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</si>
  <si>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</si>
  <si>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</si>
  <si>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</si>
  <si>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</si>
  <si>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</si>
  <si>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</si>
  <si>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</si>
  <si>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</si>
  <si>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</si>
  <si>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</si>
  <si>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</si>
  <si>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</si>
  <si>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</si>
  <si>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</si>
  <si>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</si>
  <si>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</si>
  <si>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</si>
  <si>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</si>
  <si>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</si>
  <si>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</si>
  <si>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</si>
  <si>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</si>
  <si>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</si>
  <si>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</si>
  <si>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</si>
  <si>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</si>
  <si>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</si>
  <si>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</si>
  <si>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</si>
  <si>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</si>
  <si>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</si>
  <si>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</si>
  <si>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</si>
  <si>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</si>
  <si>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</si>
  <si>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</si>
  <si>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</si>
  <si>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</si>
  <si>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</si>
  <si>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</si>
  <si>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</si>
  <si>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</si>
  <si>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</si>
  <si>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</si>
  <si>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</si>
  <si>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</si>
  <si>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</si>
  <si>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</si>
  <si>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</si>
  <si>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</si>
  <si>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</si>
  <si>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</si>
  <si>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</si>
  <si>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</si>
  <si>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</si>
  <si>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</si>
  <si>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</si>
  <si>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</si>
  <si>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</si>
  <si>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</si>
  <si>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</si>
  <si>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</si>
  <si>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</si>
  <si>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</si>
  <si>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</si>
  <si>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</si>
  <si>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</si>
  <si>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</si>
  <si>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</si>
  <si>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</si>
  <si>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</si>
  <si>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</si>
  <si>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</si>
  <si>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</si>
  <si>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</si>
  <si>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</si>
  <si>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</si>
  <si>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</si>
  <si>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</si>
  <si>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</si>
  <si>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</si>
  <si>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</si>
  <si>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</si>
  <si>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</si>
  <si>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</si>
  <si>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</si>
  <si>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</si>
  <si>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</si>
  <si>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</si>
  <si>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</si>
  <si>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</si>
  <si>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</si>
  <si>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</si>
  <si>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</si>
  <si>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</si>
  <si>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</si>
  <si>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</si>
  <si>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</si>
  <si>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</si>
  <si>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</si>
  <si>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</si>
  <si>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</si>
  <si>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</si>
  <si>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</si>
  <si>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</si>
  <si>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</si>
  <si>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</si>
  <si>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</si>
  <si>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</si>
  <si>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</si>
  <si>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</si>
  <si>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</si>
  <si>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</si>
  <si>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</si>
  <si>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</si>
  <si>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</si>
  <si>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</si>
  <si>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</si>
  <si>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</si>
  <si>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</si>
  <si>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</si>
  <si>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</si>
  <si>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</si>
  <si>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</si>
  <si>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</si>
  <si>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</si>
  <si>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</si>
  <si>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</si>
  <si>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</si>
  <si>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</si>
  <si>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</si>
  <si>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</si>
  <si>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</si>
  <si>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</si>
  <si>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</si>
  <si>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</si>
  <si>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</si>
  <si>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</si>
  <si>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</si>
  <si>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</si>
  <si>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</si>
  <si>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</si>
  <si>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</si>
  <si>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</si>
  <si>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</si>
  <si>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</si>
  <si>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</si>
  <si>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</si>
  <si>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</si>
  <si>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</si>
  <si>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</si>
  <si>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</si>
  <si>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</si>
  <si>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</si>
  <si>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</si>
  <si>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</si>
  <si>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</si>
  <si>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</si>
  <si>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</si>
  <si>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</si>
  <si>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</si>
  <si>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</si>
  <si>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</si>
  <si>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</si>
  <si>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</si>
  <si>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</si>
  <si>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</si>
  <si>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</si>
  <si>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</si>
  <si>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</si>
  <si>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</si>
  <si>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</si>
  <si>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</si>
  <si>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</si>
  <si>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</si>
  <si>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</si>
  <si>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</si>
  <si>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</si>
  <si>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</si>
  <si>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</si>
  <si>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</si>
  <si>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</si>
  <si>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</si>
  <si>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</si>
  <si>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</si>
  <si>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</si>
  <si>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</si>
  <si>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</si>
  <si>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</si>
  <si>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</si>
  <si>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</si>
  <si>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</si>
  <si>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</si>
  <si>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</si>
  <si>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</si>
  <si>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</si>
  <si>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</si>
  <si>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</si>
  <si>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</si>
  <si>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</si>
  <si>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</si>
  <si>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</si>
  <si>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</si>
  <si>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</si>
  <si>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</si>
  <si>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</si>
  <si>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</si>
  <si>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</si>
  <si>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</si>
  <si>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</si>
  <si>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</si>
  <si>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</si>
  <si>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</si>
  <si>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</si>
  <si>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</si>
  <si>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</si>
  <si>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</si>
  <si>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</si>
  <si>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</si>
  <si>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</si>
  <si>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</si>
  <si>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</si>
  <si>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</si>
  <si>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</si>
  <si>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</si>
  <si>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</si>
  <si>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</si>
  <si>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</si>
  <si>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</si>
  <si>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</si>
  <si>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</si>
  <si>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</si>
  <si>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</si>
  <si>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</si>
  <si>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</si>
  <si>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</si>
  <si>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</si>
  <si>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</si>
  <si>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</si>
  <si>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</si>
  <si>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</si>
  <si>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</si>
  <si>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</si>
  <si>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</si>
  <si>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</si>
  <si>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</si>
  <si>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</si>
  <si>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</si>
  <si>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</si>
  <si>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</si>
  <si>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</si>
  <si>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</si>
  <si>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</si>
  <si>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</si>
  <si>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</si>
  <si>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</si>
  <si>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</si>
  <si>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</si>
  <si>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</si>
  <si>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</si>
  <si>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</si>
  <si>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</si>
  <si>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</si>
  <si>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</si>
  <si>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</si>
  <si>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</si>
  <si>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</si>
  <si>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</si>
  <si>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</si>
  <si>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</si>
  <si>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</si>
  <si>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</si>
  <si>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</si>
  <si>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</si>
  <si>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</si>
  <si>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</si>
  <si>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</si>
  <si>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</si>
  <si>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</si>
  <si>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</si>
  <si>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</si>
  <si>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</si>
  <si>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</si>
  <si>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</si>
  <si>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</si>
  <si>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</si>
  <si>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</si>
  <si>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</si>
  <si>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</si>
  <si>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</si>
  <si>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</si>
  <si>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</si>
  <si>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</si>
  <si>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</si>
  <si>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</si>
  <si>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</si>
  <si>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</si>
  <si>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</si>
  <si>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</si>
  <si>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</si>
  <si>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</si>
  <si>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</si>
  <si>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</si>
  <si>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</si>
  <si>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</si>
  <si>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</si>
  <si>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</si>
  <si>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</si>
  <si>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</si>
  <si>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</si>
  <si>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</si>
  <si>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</si>
  <si>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</si>
  <si>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</si>
  <si>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</si>
  <si>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</si>
  <si>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</si>
  <si>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</si>
  <si>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</si>
  <si>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</si>
  <si>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</si>
  <si>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</si>
  <si>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</si>
  <si>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</si>
  <si>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</si>
  <si>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</si>
  <si>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</si>
  <si>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</si>
  <si>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</si>
  <si>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</si>
  <si>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</si>
  <si>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</si>
  <si>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</si>
  <si>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</si>
  <si>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</si>
  <si>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</si>
  <si>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</si>
  <si>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</si>
  <si>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</si>
  <si>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</si>
  <si>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</si>
  <si>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</si>
  <si>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</si>
  <si>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</si>
  <si>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</si>
  <si>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</si>
  <si>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</si>
  <si>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</si>
  <si>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</si>
  <si>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</si>
  <si>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</si>
  <si>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</si>
  <si>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</si>
  <si>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</si>
  <si>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</si>
  <si>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</si>
  <si>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</si>
  <si>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</si>
  <si>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</si>
  <si>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</si>
  <si>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</si>
  <si>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</si>
  <si>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</si>
  <si>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</si>
  <si>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</si>
  <si>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</si>
  <si>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</si>
  <si>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</si>
  <si>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</si>
  <si>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</si>
  <si>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</si>
  <si>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</si>
  <si>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</si>
  <si>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</si>
  <si>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</si>
  <si>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</si>
  <si>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</si>
  <si>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</si>
  <si>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</si>
  <si>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</si>
  <si>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</si>
  <si>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</si>
  <si>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</si>
  <si>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</si>
  <si>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</si>
  <si>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</si>
  <si>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</si>
  <si>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</si>
  <si>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</si>
  <si>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</si>
  <si>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</si>
  <si>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</si>
  <si>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</si>
  <si>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</si>
  <si>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</si>
  <si>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</si>
  <si>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</si>
  <si>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</si>
  <si>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</si>
  <si>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</si>
  <si>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</si>
  <si>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</si>
  <si>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</si>
  <si>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</si>
  <si>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</si>
  <si>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</si>
  <si>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</si>
  <si>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</si>
  <si>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</si>
  <si>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</si>
  <si>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</si>
  <si>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</si>
  <si>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</si>
  <si>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</si>
  <si>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</si>
  <si>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</si>
  <si>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</si>
  <si>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</si>
  <si>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</si>
  <si>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</si>
  <si>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</si>
  <si>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</si>
  <si>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</si>
  <si>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</si>
  <si>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</si>
  <si>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</si>
  <si>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</si>
  <si>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</si>
  <si>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</si>
  <si>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</si>
  <si>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</si>
  <si>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</si>
  <si>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</si>
  <si>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</si>
  <si>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</si>
  <si>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</si>
  <si>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</si>
  <si>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</si>
  <si>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</si>
  <si>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</si>
  <si>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</si>
  <si>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</si>
  <si>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</si>
  <si>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</si>
  <si>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</si>
  <si>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</si>
  <si>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</si>
  <si>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</si>
  <si>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</si>
  <si>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</si>
  <si>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</si>
  <si>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</si>
  <si>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</si>
  <si>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</si>
  <si>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</si>
  <si>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</si>
  <si>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</si>
  <si>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</si>
  <si>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</si>
  <si>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</si>
  <si>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</si>
  <si>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</si>
  <si>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</si>
  <si>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</si>
  <si>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</si>
  <si>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</si>
  <si>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</si>
  <si>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</si>
  <si>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</si>
  <si>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</si>
  <si>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</si>
  <si>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</si>
  <si>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</si>
  <si>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</si>
  <si>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</si>
  <si>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</si>
  <si>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</si>
  <si>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</si>
  <si>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</si>
  <si>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</si>
  <si>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</si>
  <si>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</si>
  <si>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</si>
  <si>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</si>
  <si>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</si>
  <si>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</si>
  <si>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</si>
  <si>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</si>
  <si>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</si>
  <si>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</si>
  <si>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</si>
  <si>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</si>
  <si>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</si>
  <si>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</si>
  <si>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</si>
  <si>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</si>
  <si>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</si>
  <si>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</si>
  <si>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</si>
  <si>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</si>
  <si>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</si>
  <si>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</si>
  <si>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</si>
  <si>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</si>
  <si>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</si>
  <si>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</si>
  <si>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</si>
  <si>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</si>
  <si>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</si>
  <si>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</si>
  <si>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</si>
  <si>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</si>
  <si>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</si>
  <si>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</si>
  <si>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</si>
  <si>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</si>
  <si>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</si>
  <si>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</si>
  <si>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</si>
  <si>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</si>
  <si>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</si>
  <si>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</si>
  <si>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</si>
  <si>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</si>
  <si>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</si>
  <si>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</si>
  <si>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</si>
  <si>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</si>
  <si>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</si>
  <si>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</si>
  <si>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</si>
  <si>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</si>
  <si>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</si>
  <si>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</si>
  <si>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</si>
  <si>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</si>
  <si>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</si>
  <si>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</si>
  <si>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</si>
  <si>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</si>
  <si>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</si>
  <si>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</si>
  <si>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</si>
  <si>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</si>
  <si>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</si>
  <si>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</si>
  <si>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</si>
  <si>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</si>
  <si>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</si>
  <si>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</si>
  <si>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</si>
  <si>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</si>
  <si>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</si>
  <si>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</si>
  <si>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</si>
  <si>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</si>
  <si>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</si>
  <si>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</si>
  <si>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</si>
  <si>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</si>
  <si>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</si>
  <si>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</si>
  <si>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</si>
  <si>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</si>
  <si>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</si>
  <si>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</si>
  <si>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</si>
  <si>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</si>
  <si>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</si>
  <si>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</si>
  <si>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</si>
  <si>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</si>
  <si>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</si>
  <si>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</si>
  <si>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</si>
  <si>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</si>
  <si>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</si>
  <si>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</si>
  <si>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</si>
  <si>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</si>
  <si>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</si>
  <si>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</si>
  <si>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</si>
  <si>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</si>
  <si>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</si>
  <si>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</si>
  <si>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</si>
  <si>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</si>
  <si>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</si>
  <si>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</si>
  <si>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</si>
  <si>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</si>
  <si>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</si>
  <si>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</si>
  <si>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</si>
  <si>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</si>
  <si>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</si>
  <si>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</si>
  <si>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</si>
  <si>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</si>
  <si>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</si>
  <si>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</si>
  <si>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</si>
  <si>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</si>
  <si>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</si>
  <si>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</si>
  <si>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</si>
  <si>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</si>
  <si>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</si>
  <si>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</si>
  <si>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</si>
  <si>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</si>
  <si>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</si>
  <si>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</si>
  <si>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</si>
  <si>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</si>
  <si>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</si>
  <si>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</si>
  <si>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</si>
  <si>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</si>
  <si>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</si>
  <si>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</si>
  <si>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</si>
  <si>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</si>
  <si>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</si>
  <si>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</si>
  <si>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</si>
  <si>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</si>
  <si>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</si>
  <si>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</si>
  <si>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</si>
  <si>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</si>
  <si>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</si>
  <si>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</si>
  <si>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</si>
  <si>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</si>
  <si>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</si>
  <si>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</si>
  <si>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</si>
  <si>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</si>
  <si>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</si>
  <si>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</si>
  <si>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</si>
  <si>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</si>
  <si>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</si>
  <si>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</si>
  <si>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</si>
  <si>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</si>
  <si>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</si>
  <si>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</si>
  <si>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</si>
  <si>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</si>
  <si>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</si>
  <si>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</si>
  <si>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</si>
  <si>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</si>
  <si>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</si>
  <si>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</si>
  <si>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</si>
  <si>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</si>
  <si>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</si>
  <si>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</si>
  <si>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</si>
  <si>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</si>
  <si>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</si>
  <si>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</si>
  <si>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</si>
  <si>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</si>
  <si>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</si>
  <si>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</si>
  <si>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</si>
  <si>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</si>
  <si>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</si>
  <si>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</si>
  <si>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</si>
  <si>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</si>
  <si>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</si>
  <si>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</si>
  <si>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</si>
  <si>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</si>
  <si>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</si>
  <si>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</si>
  <si>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</si>
  <si>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</si>
  <si>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</si>
  <si>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</si>
  <si>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</si>
  <si>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</si>
  <si>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</si>
  <si>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</si>
  <si>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</si>
  <si>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</si>
  <si>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</si>
  <si>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</si>
  <si>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</si>
  <si>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</si>
  <si>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</si>
  <si>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</si>
  <si>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</si>
  <si>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</si>
  <si>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</si>
  <si>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</si>
  <si>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</si>
  <si>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</si>
  <si>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</si>
  <si>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</si>
  <si>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</si>
  <si>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</si>
  <si>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</si>
  <si>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</si>
  <si>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</si>
  <si>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</si>
  <si>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</si>
  <si>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</si>
  <si>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</si>
  <si>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</si>
  <si>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</si>
  <si>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</si>
  <si>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</si>
  <si>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</si>
  <si>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</si>
  <si>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</si>
  <si>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</si>
  <si>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</si>
  <si>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</si>
  <si>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</si>
  <si>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</si>
  <si>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</si>
  <si>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</si>
  <si>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</si>
  <si>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</si>
  <si>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</si>
  <si>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</si>
  <si>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</si>
  <si>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</si>
  <si>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</si>
  <si>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</si>
  <si>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</si>
  <si>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</si>
  <si>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</si>
  <si>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</si>
  <si>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</si>
  <si>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</si>
  <si>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</si>
  <si>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</si>
  <si>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</si>
  <si>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</si>
  <si>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</si>
  <si>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</si>
  <si>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</si>
  <si>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</si>
  <si>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</si>
  <si>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</si>
  <si>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</si>
  <si>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</si>
  <si>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</si>
  <si>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</si>
  <si>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</si>
  <si>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</si>
  <si>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</si>
  <si>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</si>
  <si>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</si>
  <si>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</si>
  <si>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</si>
  <si>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</si>
  <si>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</si>
  <si>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</si>
  <si>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</si>
  <si>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</si>
  <si>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</si>
  <si>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</si>
  <si>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</si>
  <si>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</si>
  <si>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</si>
  <si>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</si>
  <si>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</si>
  <si>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</si>
  <si>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</si>
  <si>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</si>
  <si>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</si>
  <si>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</si>
  <si>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</si>
  <si>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</si>
  <si>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</si>
  <si>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</si>
  <si>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</si>
  <si>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</si>
  <si>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</si>
  <si>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</si>
  <si>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</si>
  <si>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</si>
  <si>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</si>
  <si>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</si>
  <si>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</si>
  <si>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</si>
  <si>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</si>
  <si>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</si>
  <si>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</si>
  <si>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</si>
  <si>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</si>
  <si>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</si>
  <si>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</si>
  <si>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</si>
  <si>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</si>
  <si>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</si>
  <si>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</si>
  <si>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</si>
  <si>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</si>
  <si>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</si>
  <si>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</si>
  <si>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</si>
  <si>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</si>
  <si>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</si>
  <si>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</si>
  <si>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</si>
  <si>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</si>
  <si>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</si>
  <si>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</si>
  <si>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</si>
  <si>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</si>
  <si>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</si>
  <si>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</si>
  <si>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</si>
  <si>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</si>
  <si>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</si>
  <si>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</si>
  <si>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</si>
  <si>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</si>
  <si>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</si>
  <si>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</si>
  <si>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</si>
  <si>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</si>
  <si>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</si>
  <si>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</si>
  <si>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</si>
  <si>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</si>
  <si>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</si>
  <si>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</si>
  <si>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</si>
  <si>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</si>
  <si>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</si>
  <si>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</si>
  <si>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</si>
  <si>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</si>
  <si>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</si>
  <si>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</si>
  <si>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</si>
  <si>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</si>
  <si>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</si>
  <si>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</si>
  <si>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</si>
  <si>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</si>
  <si>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</si>
  <si>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</si>
  <si>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</si>
  <si>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</si>
  <si>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</si>
  <si>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</si>
  <si>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</si>
  <si>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</si>
  <si>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</si>
  <si>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</si>
  <si>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</si>
  <si>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</si>
  <si>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</si>
  <si>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</si>
  <si>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</si>
  <si>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</si>
  <si>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</si>
  <si>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</si>
  <si>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</si>
  <si>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</si>
  <si>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</si>
  <si>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</si>
  <si>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</si>
  <si>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</si>
  <si>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</si>
  <si>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</si>
  <si>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</si>
  <si>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</si>
  <si>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</si>
  <si>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</si>
  <si>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</si>
  <si>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</si>
  <si>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</si>
  <si>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</si>
  <si>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</si>
  <si>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</si>
  <si>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</si>
  <si>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</si>
  <si>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</si>
  <si>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</si>
  <si>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</si>
  <si>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</si>
  <si>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</si>
  <si>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</si>
  <si>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</si>
  <si>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</si>
  <si>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</si>
  <si>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</si>
  <si>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</si>
  <si>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</si>
  <si>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</si>
  <si>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</si>
  <si>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</si>
  <si>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</si>
  <si>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</si>
  <si>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</si>
  <si>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</si>
  <si>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</si>
  <si>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</si>
  <si>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</si>
  <si>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</si>
  <si>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</si>
  <si>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</si>
  <si>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</si>
  <si>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</si>
  <si>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</si>
  <si>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</si>
  <si>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</si>
  <si>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</si>
  <si>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</si>
  <si>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</si>
  <si>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</si>
  <si>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</si>
  <si>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</si>
  <si>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</si>
  <si>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</si>
  <si>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</si>
  <si>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</si>
  <si>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</si>
  <si>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</si>
  <si>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</si>
  <si>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</si>
  <si>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</si>
  <si>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</si>
  <si>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</si>
  <si>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</si>
  <si>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</si>
  <si>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</si>
  <si>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</si>
  <si>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</si>
  <si>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</si>
  <si>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</si>
  <si>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</si>
  <si>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</si>
  <si>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</si>
  <si>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</si>
  <si>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</si>
  <si>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</si>
  <si>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</si>
  <si>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</si>
  <si>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</si>
  <si>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</si>
  <si>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</si>
  <si>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</si>
  <si>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</si>
  <si>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</si>
  <si>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</si>
  <si>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</si>
  <si>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</si>
  <si>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</si>
  <si>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</si>
  <si>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</si>
  <si>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</si>
  <si>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</si>
  <si>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</si>
  <si>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</si>
  <si>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</si>
  <si>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</si>
  <si>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</si>
  <si>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</si>
  <si>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</si>
  <si>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</si>
  <si>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</si>
  <si>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</si>
  <si>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</si>
  <si>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</si>
  <si>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</si>
  <si>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</si>
  <si>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</si>
  <si>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</si>
  <si>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</si>
  <si>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</si>
  <si>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</si>
  <si>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</si>
  <si>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</si>
  <si>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</si>
  <si>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</si>
  <si>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</si>
  <si>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</si>
  <si>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</si>
  <si>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</si>
  <si>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</si>
  <si>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</si>
  <si>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</si>
  <si>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</si>
  <si>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</si>
  <si>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</si>
  <si>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</si>
  <si>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</si>
  <si>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</si>
  <si>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</si>
  <si>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</si>
  <si>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</si>
  <si>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</si>
  <si>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</si>
  <si>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</si>
  <si>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</si>
  <si>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</si>
  <si>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</si>
  <si>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</si>
  <si>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</si>
  <si>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</si>
  <si>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</si>
  <si>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</si>
  <si>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</si>
  <si>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</si>
  <si>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</si>
  <si>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</si>
  <si>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</si>
  <si>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</si>
  <si>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</si>
  <si>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</si>
  <si>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</si>
  <si>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</si>
  <si>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</si>
  <si>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</si>
  <si>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</si>
  <si>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</si>
  <si>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</si>
  <si>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</si>
  <si>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</si>
  <si>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</si>
  <si>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</si>
  <si>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</si>
  <si>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</si>
  <si>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</si>
  <si>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</si>
  <si>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</si>
  <si>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</si>
  <si>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</si>
  <si>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</si>
  <si>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</si>
  <si>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</si>
  <si>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</si>
  <si>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</si>
  <si>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</si>
  <si>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</si>
  <si>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</si>
  <si>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</si>
  <si>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</si>
  <si>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</si>
  <si>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</si>
  <si>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</si>
  <si>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</si>
  <si>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</si>
  <si>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</si>
  <si>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</si>
  <si>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</si>
  <si>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</si>
  <si>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</si>
  <si>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</si>
  <si>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</si>
  <si>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</si>
  <si>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</si>
  <si>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</si>
  <si>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</si>
  <si>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</si>
  <si>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</si>
  <si>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</si>
  <si>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</si>
  <si>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</si>
  <si>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</si>
  <si>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</si>
  <si>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</si>
  <si>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</si>
  <si>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</si>
  <si>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</si>
  <si>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</si>
  <si>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</si>
  <si>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</si>
  <si>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</si>
  <si>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</si>
  <si>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</si>
  <si>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</si>
  <si>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</si>
  <si>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</si>
  <si>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</si>
  <si>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</si>
  <si>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</si>
  <si>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</si>
  <si>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</si>
  <si>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</si>
  <si>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</si>
  <si>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</si>
  <si>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</si>
  <si>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</si>
  <si>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</si>
  <si>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</si>
  <si>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</si>
  <si>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</si>
  <si>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</si>
  <si>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</si>
  <si>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</si>
  <si>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</si>
  <si>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</si>
  <si>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</si>
  <si>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</si>
  <si>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</si>
  <si>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</si>
  <si>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</si>
  <si>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</si>
  <si>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</si>
  <si>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</si>
  <si>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</si>
  <si>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</si>
  <si>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</si>
  <si>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</si>
  <si>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</si>
  <si>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</si>
  <si>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</si>
  <si>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</si>
  <si>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</si>
  <si>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</si>
  <si>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</si>
  <si>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</si>
  <si>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</si>
  <si>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</si>
  <si>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</si>
  <si>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</si>
  <si>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</si>
  <si>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</si>
  <si>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</si>
  <si>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</si>
  <si>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</si>
  <si>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</si>
  <si>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</si>
  <si>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</si>
  <si>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</si>
  <si>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</si>
  <si>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</si>
  <si>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</si>
  <si>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</si>
  <si>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</si>
  <si>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</si>
  <si>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</si>
  <si>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</si>
  <si>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</si>
  <si>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</si>
  <si>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</si>
  <si>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</si>
  <si>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</si>
  <si>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</si>
  <si>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</si>
  <si>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</si>
  <si>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</si>
  <si>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</si>
  <si>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</si>
  <si>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</si>
  <si>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</si>
  <si>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</si>
  <si>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</si>
  <si>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</si>
  <si>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</si>
  <si>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</si>
  <si>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</si>
  <si>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</si>
  <si>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</si>
  <si>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</si>
  <si>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</si>
  <si>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</si>
  <si>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</si>
  <si>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</si>
  <si>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</si>
  <si>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</si>
  <si>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</si>
  <si>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</si>
  <si>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</si>
  <si>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</si>
  <si>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</si>
  <si>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</si>
  <si>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</si>
  <si>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</si>
  <si>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</si>
  <si>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</si>
  <si>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</si>
  <si>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</si>
  <si>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</si>
  <si>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</si>
  <si>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</si>
  <si>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</si>
  <si>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</si>
  <si>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</si>
  <si>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</si>
  <si>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</si>
  <si>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</si>
  <si>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</si>
  <si>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</si>
  <si>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</si>
  <si>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</si>
  <si>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</si>
  <si>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</si>
  <si>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</si>
  <si>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</si>
  <si>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</si>
  <si>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</si>
  <si>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</si>
  <si>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</si>
  <si>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</si>
  <si>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</si>
  <si>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</si>
  <si>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</si>
  <si>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</si>
  <si>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</si>
  <si>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</si>
  <si>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</si>
  <si>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</si>
  <si>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</si>
  <si>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</si>
  <si>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</si>
  <si>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</si>
  <si>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</si>
  <si>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</si>
  <si>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</si>
  <si>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</si>
  <si>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</si>
  <si>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</si>
  <si>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</si>
  <si>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</si>
  <si>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</si>
  <si>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</si>
  <si>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</si>
  <si>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</si>
  <si>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</si>
  <si>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</si>
  <si>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</si>
  <si>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</si>
  <si>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</si>
  <si>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</si>
  <si>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</si>
  <si>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</si>
  <si>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</si>
  <si>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</si>
  <si>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</si>
  <si>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</si>
  <si>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</si>
  <si>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</si>
  <si>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</si>
  <si>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</si>
  <si>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</si>
  <si>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</si>
  <si>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</si>
  <si>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</si>
  <si>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</si>
  <si>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</si>
  <si>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</si>
  <si>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</si>
  <si>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</si>
  <si>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</si>
  <si>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</si>
  <si>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</si>
  <si>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</si>
  <si>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</si>
  <si>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</si>
  <si>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</si>
  <si>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</si>
  <si>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</si>
  <si>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</si>
  <si>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</si>
  <si>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</si>
  <si>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</si>
  <si>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</si>
  <si>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</si>
  <si>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</si>
  <si>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</si>
  <si>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</si>
  <si>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</si>
  <si>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</si>
  <si>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</si>
  <si>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</si>
  <si>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</si>
  <si>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</si>
  <si>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</si>
  <si>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</si>
  <si>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</si>
  <si>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</si>
  <si>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</si>
  <si>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</si>
  <si>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</si>
  <si>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</si>
  <si>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</si>
  <si>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</si>
  <si>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</si>
  <si>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</si>
  <si>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</si>
  <si>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</si>
  <si>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</si>
  <si>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</si>
  <si>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</si>
  <si>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</si>
  <si>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</si>
  <si>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</si>
  <si>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</si>
  <si>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</si>
  <si>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</si>
  <si>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</si>
  <si>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</si>
  <si>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</si>
  <si>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</si>
  <si>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</si>
  <si>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</si>
  <si>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</si>
  <si>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</si>
  <si>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</si>
  <si>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</si>
  <si>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</si>
  <si>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</si>
  <si>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</si>
  <si>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</si>
  <si>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</si>
  <si>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</si>
  <si>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</si>
  <si>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</si>
  <si>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</si>
  <si>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</si>
  <si>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</si>
  <si>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</si>
  <si>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</si>
  <si>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</si>
  <si>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</si>
  <si>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</si>
  <si>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</si>
  <si>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</si>
  <si>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</si>
  <si>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</si>
  <si>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</si>
  <si>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</si>
  <si>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</si>
  <si>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</si>
  <si>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</si>
  <si>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</si>
  <si>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</si>
  <si>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</si>
  <si>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</si>
  <si>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</si>
  <si>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</si>
  <si>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</si>
  <si>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</si>
  <si>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</si>
  <si>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</si>
  <si>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</si>
  <si>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</si>
  <si>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</si>
  <si>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</si>
  <si>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</si>
  <si>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</si>
  <si>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</si>
  <si>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</si>
  <si>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</si>
  <si>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</si>
  <si>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</si>
  <si>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</si>
  <si>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</si>
  <si>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</si>
  <si>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</si>
  <si>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</si>
  <si>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</si>
  <si>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</si>
  <si>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</si>
  <si>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</si>
  <si>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</si>
  <si>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</si>
  <si>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</si>
  <si>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</si>
  <si>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</si>
  <si>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</si>
  <si>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</si>
  <si>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</si>
  <si>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</si>
  <si>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</si>
  <si>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</si>
  <si>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</si>
  <si>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</si>
  <si>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</si>
  <si>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</si>
  <si>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</si>
  <si>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</si>
  <si>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</si>
  <si>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</si>
  <si>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</si>
  <si>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</si>
  <si>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</si>
  <si>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</si>
  <si>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</si>
  <si>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</si>
  <si>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</si>
  <si>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</si>
  <si>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</si>
  <si>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</si>
  <si>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</si>
  <si>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</si>
  <si>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</si>
  <si>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</si>
  <si>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</si>
  <si>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</si>
  <si>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</si>
  <si>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</si>
  <si>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</si>
  <si>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</si>
  <si>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</si>
  <si>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</si>
  <si>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</si>
  <si>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</si>
  <si>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</si>
  <si>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</si>
  <si>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</si>
  <si>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</si>
  <si>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</si>
  <si>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</si>
  <si>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</si>
  <si>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</si>
  <si>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</si>
  <si>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</si>
  <si>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</si>
  <si>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</si>
  <si>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</si>
  <si>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</si>
  <si>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</si>
  <si>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</si>
  <si>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</si>
  <si>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</si>
  <si>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</si>
  <si>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</si>
  <si>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</si>
  <si>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</si>
  <si>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</si>
  <si>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</si>
  <si>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</si>
  <si>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</si>
  <si>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</si>
  <si>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</si>
  <si>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</si>
  <si>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</si>
  <si>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</si>
  <si>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</si>
  <si>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</si>
  <si>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</si>
  <si>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</si>
  <si>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</si>
  <si>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</si>
  <si>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</si>
  <si>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</si>
  <si>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</si>
  <si>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</si>
  <si>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</si>
  <si>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</si>
  <si>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</si>
  <si>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</si>
  <si>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</si>
  <si>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</si>
  <si>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</si>
  <si>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</si>
  <si>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</si>
  <si>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</si>
  <si>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</si>
  <si>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</si>
  <si>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</si>
  <si>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</si>
  <si>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</si>
  <si>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</si>
  <si>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</si>
  <si>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</si>
  <si>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</si>
  <si>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</si>
  <si>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</si>
  <si>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</si>
  <si>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</si>
  <si>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</si>
  <si>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</si>
  <si>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</si>
  <si>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</si>
  <si>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</si>
  <si>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</si>
  <si>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</si>
  <si>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</si>
  <si>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</si>
  <si>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</si>
  <si>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</si>
  <si>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</si>
  <si>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</si>
  <si>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</si>
  <si>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</si>
  <si>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</si>
  <si>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</si>
  <si>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</si>
  <si>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</si>
  <si>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</si>
  <si>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</si>
  <si>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</si>
  <si>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</si>
  <si>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</si>
  <si>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</si>
  <si>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</si>
  <si>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</si>
  <si>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</si>
  <si>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</si>
  <si>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</si>
  <si>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</si>
  <si>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</si>
  <si>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</si>
  <si>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</si>
  <si>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</si>
  <si>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</si>
  <si>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</si>
  <si>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</si>
  <si>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</si>
  <si>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</si>
  <si>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</si>
  <si>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</si>
  <si>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</si>
  <si>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</si>
  <si>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</si>
  <si>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</si>
  <si>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</si>
  <si>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</si>
  <si>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</si>
  <si>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</si>
  <si>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</si>
  <si>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</si>
  <si>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</si>
  <si>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</si>
  <si>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</si>
  <si>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</si>
  <si>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</si>
  <si>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</si>
  <si>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</si>
  <si>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</si>
  <si>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</si>
  <si>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</si>
  <si>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</si>
  <si>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</si>
  <si>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</si>
  <si>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</si>
  <si>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</si>
  <si>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</si>
  <si>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</si>
  <si>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</si>
  <si>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</si>
  <si>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</si>
  <si>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</si>
  <si>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</si>
  <si>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</si>
  <si>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</si>
  <si>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</si>
  <si>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</si>
  <si>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</si>
  <si>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</si>
  <si>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</si>
  <si>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</si>
  <si>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</si>
  <si>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</si>
  <si>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</si>
  <si>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</si>
  <si>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</si>
  <si>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</si>
  <si>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</si>
  <si>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</si>
  <si>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</si>
  <si>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</si>
  <si>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</si>
  <si>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</si>
  <si>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</si>
  <si>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</si>
  <si>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</si>
  <si>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</si>
  <si>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</si>
  <si>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</si>
  <si>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</si>
  <si>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</si>
  <si>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</si>
  <si>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</si>
  <si>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</si>
  <si>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</si>
  <si>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</si>
  <si>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</si>
  <si>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</si>
  <si>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</si>
  <si>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</si>
  <si>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</si>
  <si>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</si>
  <si>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</si>
  <si>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</si>
  <si>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</si>
  <si>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</si>
  <si>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</si>
  <si>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</si>
  <si>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</si>
  <si>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</si>
  <si>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</si>
  <si>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</si>
  <si>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</si>
  <si>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</si>
  <si>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</si>
  <si>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</si>
  <si>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</si>
  <si>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</si>
  <si>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</si>
  <si>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</si>
  <si>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</si>
  <si>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</si>
  <si>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</si>
  <si>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</si>
  <si>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</si>
  <si>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</si>
  <si>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</si>
  <si>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</si>
  <si>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</si>
  <si>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</si>
  <si>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</si>
  <si>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</si>
  <si>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</si>
  <si>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</si>
  <si>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</si>
  <si>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</si>
  <si>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</si>
  <si>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</si>
  <si>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</si>
  <si>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</si>
  <si>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</si>
  <si>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</si>
  <si>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</si>
  <si>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</si>
  <si>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</si>
  <si>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</si>
  <si>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</si>
  <si>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</si>
  <si>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</si>
  <si>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</si>
  <si>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</si>
  <si>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</si>
  <si>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</si>
  <si>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</si>
  <si>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</si>
  <si>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</si>
  <si>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</si>
  <si>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</si>
  <si>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</si>
  <si>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</si>
  <si>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</si>
  <si>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</si>
  <si>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</si>
  <si>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</si>
  <si>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</si>
  <si>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</si>
  <si>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</si>
  <si>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</si>
  <si>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</si>
  <si>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</si>
  <si>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</si>
  <si>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</si>
  <si>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</si>
  <si>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</si>
  <si>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</si>
  <si>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</si>
  <si>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</si>
  <si>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</si>
  <si>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</si>
  <si>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</si>
  <si>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</si>
  <si>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</si>
  <si>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</si>
  <si>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</si>
  <si>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</si>
  <si>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</si>
  <si>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</si>
  <si>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</si>
  <si>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</si>
  <si>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</si>
  <si>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</si>
  <si>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</si>
  <si>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</si>
  <si>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</si>
  <si>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</si>
  <si>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</si>
  <si>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</si>
  <si>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</si>
  <si>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</si>
  <si>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</si>
  <si>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</si>
  <si>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</si>
  <si>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</si>
  <si>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</si>
  <si>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</si>
  <si>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</si>
  <si>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</si>
  <si>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</si>
  <si>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</si>
  <si>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</si>
  <si>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</si>
  <si>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</si>
  <si>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</si>
  <si>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</si>
  <si>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</si>
  <si>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</si>
  <si>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</si>
  <si>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</si>
  <si>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</si>
  <si>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</si>
  <si>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</si>
  <si>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</si>
  <si>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</si>
  <si>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</si>
  <si>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</si>
  <si>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</si>
  <si>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</si>
  <si>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</si>
  <si>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</si>
  <si>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</si>
  <si>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</si>
  <si>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</si>
  <si>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</si>
  <si>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</si>
  <si>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</si>
  <si>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</si>
  <si>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</si>
  <si>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</si>
  <si>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</si>
  <si>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</si>
  <si>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</si>
  <si>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</si>
  <si>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</si>
  <si>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</si>
  <si>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</si>
  <si>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</si>
  <si>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</si>
  <si>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</si>
  <si>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</si>
  <si>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</si>
  <si>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</si>
  <si>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</si>
  <si>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</si>
  <si>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</si>
  <si>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</si>
  <si>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</si>
  <si>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</si>
  <si>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</si>
  <si>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</si>
  <si>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</si>
  <si>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</si>
  <si>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</si>
  <si>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</si>
  <si>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</si>
  <si>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</si>
  <si>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</si>
  <si>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</si>
  <si>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</si>
  <si>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</si>
  <si>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</si>
  <si>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</si>
  <si>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</si>
  <si>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</si>
  <si>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</si>
  <si>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</si>
  <si>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</si>
  <si>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</si>
  <si>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</si>
  <si>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</si>
  <si>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</si>
  <si>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</si>
  <si>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</si>
  <si>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</si>
  <si>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</si>
  <si>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</si>
  <si>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</si>
  <si>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</si>
  <si>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</si>
  <si>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</si>
  <si>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</si>
  <si>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</si>
  <si>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</si>
  <si>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</si>
  <si>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</si>
  <si>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</si>
  <si>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</si>
  <si>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</si>
  <si>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</si>
  <si>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</si>
  <si>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</si>
  <si>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</si>
  <si>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</si>
  <si>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</si>
  <si>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</si>
  <si>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</si>
  <si>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</si>
  <si>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</si>
  <si>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</si>
  <si>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</si>
  <si>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</si>
  <si>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</si>
  <si>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</si>
  <si>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</si>
  <si>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</si>
  <si>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</si>
  <si>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</si>
  <si>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</si>
  <si>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</si>
  <si>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</si>
  <si>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</si>
  <si>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</si>
  <si>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</si>
  <si>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</si>
  <si>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</si>
  <si>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</si>
  <si>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</si>
  <si>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</si>
  <si>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</si>
  <si>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</si>
  <si>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</si>
  <si>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</si>
  <si>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</si>
  <si>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</si>
  <si>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</si>
  <si>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</si>
  <si>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</si>
  <si>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</si>
  <si>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</si>
  <si>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</si>
  <si>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</si>
  <si>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</si>
  <si>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</si>
  <si>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</si>
  <si>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</si>
  <si>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</si>
  <si>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</si>
  <si>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</si>
  <si>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</si>
  <si>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</si>
  <si>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</si>
  <si>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</si>
  <si>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</si>
  <si>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</si>
  <si>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</si>
  <si>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</si>
  <si>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</si>
  <si>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</si>
  <si>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</si>
  <si>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</si>
  <si>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</si>
  <si>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</si>
  <si>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</si>
  <si>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</si>
  <si>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</si>
  <si>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</si>
  <si>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</si>
  <si>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</si>
  <si>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</si>
  <si>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</si>
  <si>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</si>
  <si>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</si>
  <si>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</si>
  <si>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</si>
  <si>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</si>
  <si>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</si>
  <si>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</si>
  <si>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</si>
  <si>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</si>
  <si>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</si>
  <si>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</si>
  <si>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</si>
  <si>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</si>
  <si>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</si>
  <si>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</si>
  <si>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</si>
  <si>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</si>
  <si>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</si>
  <si>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</si>
  <si>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</si>
  <si>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</si>
  <si>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</si>
  <si>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</si>
  <si>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</si>
  <si>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</si>
  <si>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</si>
  <si>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</si>
  <si>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</si>
  <si>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</si>
  <si>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</si>
  <si>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</si>
  <si>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</si>
  <si>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</si>
  <si>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</si>
  <si>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</si>
  <si>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</si>
  <si>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</si>
  <si>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</si>
  <si>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</si>
  <si>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</si>
  <si>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</si>
  <si>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</si>
  <si>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</si>
  <si>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</si>
  <si>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</si>
  <si>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</si>
  <si>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</si>
  <si>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</si>
  <si>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</si>
  <si>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</si>
  <si>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</si>
  <si>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</si>
  <si>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</si>
  <si>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</si>
  <si>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</si>
  <si>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</si>
  <si>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</si>
  <si>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</si>
  <si>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</si>
  <si>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</si>
  <si>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</si>
  <si>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</si>
  <si>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</si>
  <si>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</si>
  <si>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</si>
  <si>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</si>
  <si>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</si>
  <si>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</si>
  <si>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</si>
  <si>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</si>
  <si>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</si>
  <si>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</si>
  <si>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</si>
  <si>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</si>
  <si>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</si>
  <si>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</si>
  <si>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</si>
  <si>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</si>
  <si>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</si>
  <si>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</si>
  <si>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</si>
  <si>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</si>
  <si>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</si>
  <si>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</si>
  <si>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</si>
  <si>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</si>
  <si>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</si>
  <si>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</si>
  <si>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</si>
  <si>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</si>
  <si>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</si>
  <si>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</si>
  <si>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</si>
  <si>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</si>
  <si>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</si>
  <si>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</si>
  <si>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</si>
  <si>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</si>
  <si>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</si>
  <si>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</si>
  <si>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</si>
  <si>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</si>
  <si>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</si>
  <si>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</si>
  <si>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</si>
  <si>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</si>
  <si>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</si>
  <si>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</si>
  <si>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</si>
  <si>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</si>
  <si>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</si>
  <si>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</si>
  <si>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</si>
  <si>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</si>
  <si>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</si>
  <si>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</si>
  <si>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</si>
  <si>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</si>
  <si>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</si>
  <si>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</si>
  <si>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</si>
  <si>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</si>
  <si>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</si>
  <si>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</si>
  <si>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</si>
  <si>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</si>
  <si>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</si>
  <si>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</si>
  <si>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</si>
  <si>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</si>
  <si>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</si>
  <si>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</si>
  <si>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</si>
  <si>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</si>
  <si>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</si>
  <si>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</si>
  <si>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</si>
  <si>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</si>
  <si>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</si>
  <si>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</si>
  <si>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</si>
  <si>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</si>
  <si>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</si>
  <si>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</si>
  <si>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</si>
  <si>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</si>
  <si>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</si>
  <si>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</si>
  <si>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</si>
  <si>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</si>
  <si>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</si>
  <si>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</si>
  <si>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</si>
  <si>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</si>
  <si>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</si>
  <si>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</si>
  <si>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</si>
  <si>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</si>
  <si>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</si>
  <si>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</si>
  <si>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</si>
  <si>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</si>
  <si>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</si>
  <si>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</si>
  <si>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</si>
  <si>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</si>
  <si>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</si>
  <si>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</si>
  <si>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</si>
  <si>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</si>
  <si>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</si>
  <si>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</si>
  <si>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</si>
  <si>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</si>
  <si>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</si>
  <si>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</si>
  <si>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</si>
  <si>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</si>
  <si>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</si>
  <si>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</si>
  <si>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</si>
  <si>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</si>
  <si>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</si>
  <si>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</si>
  <si>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</si>
  <si>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</si>
  <si>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</si>
  <si>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</si>
  <si>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</si>
  <si>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</si>
  <si>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</si>
  <si>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</si>
  <si>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</si>
  <si>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</si>
  <si>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</si>
  <si>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</si>
  <si>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</si>
  <si>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</si>
  <si>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</si>
  <si>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</si>
  <si>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</si>
  <si>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</si>
  <si>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</si>
  <si>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</si>
  <si>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</si>
  <si>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</si>
  <si>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</si>
  <si>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</si>
  <si>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</si>
  <si>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</si>
  <si>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</si>
  <si>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</si>
  <si>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</si>
  <si>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</si>
  <si>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</si>
  <si>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</si>
  <si>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</si>
  <si>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</si>
  <si>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</si>
  <si>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</si>
  <si>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</si>
  <si>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</si>
  <si>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</si>
  <si>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</si>
  <si>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</si>
  <si>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</si>
  <si>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</si>
  <si>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</si>
  <si>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</si>
  <si>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</si>
  <si>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</si>
  <si>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</si>
  <si>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</si>
  <si>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</si>
  <si>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</si>
  <si>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</si>
  <si>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</si>
  <si>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</si>
  <si>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</si>
  <si>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</si>
  <si>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</si>
  <si>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</si>
  <si>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</si>
  <si>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</si>
  <si>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</si>
  <si>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</si>
  <si>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</si>
  <si>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</si>
  <si>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</si>
  <si>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</si>
  <si>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</si>
  <si>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</si>
  <si>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</si>
  <si>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</si>
  <si>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</si>
  <si>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</si>
  <si>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</si>
  <si>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</si>
  <si>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</si>
  <si>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</si>
  <si>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</si>
  <si>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</si>
  <si>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</si>
  <si>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</si>
  <si>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</si>
  <si>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</si>
  <si>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</si>
  <si>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</si>
  <si>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</si>
  <si>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</si>
  <si>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</si>
  <si>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</si>
  <si>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</si>
  <si>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</si>
  <si>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</si>
  <si>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</si>
  <si>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</si>
  <si>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</si>
  <si>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</si>
  <si>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</si>
  <si>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</si>
  <si>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</si>
  <si>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</si>
  <si>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</si>
  <si>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</si>
  <si>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</si>
  <si>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</si>
  <si>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</si>
  <si>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</si>
  <si>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</si>
  <si>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</si>
  <si>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</si>
  <si>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</si>
  <si>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</si>
  <si>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</si>
  <si>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</si>
  <si>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</si>
  <si>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</si>
  <si>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</si>
  <si>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</si>
  <si>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</si>
  <si>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</si>
  <si>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</si>
  <si>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</si>
  <si>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</si>
  <si>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</si>
  <si>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</si>
  <si>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</si>
  <si>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</si>
  <si>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</si>
  <si>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</si>
  <si>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</si>
  <si>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</si>
  <si>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</si>
  <si>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</si>
  <si>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</si>
  <si>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</si>
  <si>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</si>
  <si>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</si>
  <si>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</si>
  <si>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</si>
  <si>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</si>
  <si>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</si>
  <si>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</si>
  <si>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</si>
  <si>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</si>
  <si>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</si>
  <si>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</si>
  <si>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</si>
  <si>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</si>
  <si>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</si>
  <si>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</si>
  <si>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</si>
  <si>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</si>
  <si>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</si>
  <si>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</si>
  <si>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</si>
  <si>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</si>
  <si>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</si>
  <si>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</si>
  <si>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</si>
  <si>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</si>
  <si>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</si>
  <si>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</si>
  <si>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</si>
  <si>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</si>
  <si>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</si>
  <si>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</si>
  <si>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</si>
  <si>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</si>
  <si>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</si>
  <si>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</si>
  <si>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</si>
  <si>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</si>
  <si>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</si>
  <si>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</si>
  <si>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</si>
  <si>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</si>
  <si>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</si>
  <si>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</si>
  <si>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</si>
  <si>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</si>
  <si>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</si>
  <si>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</si>
  <si>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</si>
  <si>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</si>
  <si>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</si>
  <si>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</si>
  <si>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</si>
  <si>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</si>
  <si>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</si>
  <si>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</si>
  <si>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</si>
  <si>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</si>
  <si>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</si>
  <si>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</si>
  <si>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</si>
  <si>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</si>
  <si>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</si>
  <si>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</si>
  <si>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</si>
  <si>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</si>
  <si>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</si>
  <si>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</si>
  <si>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</si>
  <si>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</si>
  <si>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</si>
  <si>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</si>
  <si>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</si>
  <si>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</si>
  <si>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</si>
  <si>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</si>
  <si>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</si>
  <si>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</si>
  <si>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</si>
  <si>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</si>
  <si>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</si>
  <si>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</si>
  <si>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</si>
  <si>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</si>
  <si>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</si>
  <si>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</si>
  <si>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</si>
  <si>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</si>
  <si>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</si>
  <si>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</si>
  <si>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</si>
  <si>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</si>
  <si>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</si>
  <si>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</si>
  <si>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</si>
  <si>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</si>
  <si>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</si>
  <si>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</si>
  <si>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</si>
  <si>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</si>
  <si>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</si>
  <si>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</si>
  <si>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</si>
  <si>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</si>
  <si>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</si>
  <si>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</si>
  <si>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</si>
  <si>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</si>
  <si>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</si>
  <si>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</si>
  <si>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</si>
  <si>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</si>
  <si>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</si>
  <si>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</si>
  <si>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</si>
  <si>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</si>
  <si>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</si>
  <si>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</si>
  <si>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</si>
  <si>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</si>
  <si>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</si>
  <si>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</si>
  <si>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</si>
  <si>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</si>
  <si>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</si>
  <si>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</si>
  <si>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</si>
  <si>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</si>
  <si>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</si>
  <si>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</si>
  <si>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</si>
  <si>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</si>
  <si>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</si>
  <si>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</si>
  <si>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</si>
  <si>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</si>
  <si>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</si>
  <si>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</si>
  <si>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</si>
  <si>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</si>
  <si>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</si>
  <si>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</si>
  <si>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</si>
  <si>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</si>
  <si>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</si>
  <si>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</si>
  <si>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</si>
  <si>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</si>
  <si>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</si>
  <si>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</si>
  <si>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</si>
  <si>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</si>
  <si>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</si>
  <si>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</si>
  <si>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</si>
  <si>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</si>
  <si>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</si>
  <si>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</si>
  <si>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</si>
  <si>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</si>
  <si>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</si>
  <si>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</si>
  <si>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</si>
  <si>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</si>
  <si>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</si>
  <si>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</si>
  <si>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</si>
  <si>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</si>
  <si>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</si>
  <si>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</si>
  <si>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</si>
  <si>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</si>
  <si>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</si>
  <si>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</si>
  <si>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</si>
  <si>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</si>
  <si>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</si>
  <si>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</si>
  <si>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</si>
  <si>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</si>
  <si>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</si>
  <si>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</si>
  <si>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</si>
  <si>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</si>
  <si>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</si>
  <si>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</si>
  <si>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</si>
  <si>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</si>
  <si>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</si>
  <si>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</si>
  <si>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</si>
  <si>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</si>
  <si>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</si>
  <si>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</si>
  <si>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</si>
  <si>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</si>
  <si>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</si>
  <si>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</si>
  <si>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</si>
  <si>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</si>
  <si>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</si>
  <si>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</si>
  <si>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</si>
  <si>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</si>
  <si>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</si>
  <si>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</si>
  <si>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</si>
  <si>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</si>
  <si>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</si>
  <si>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</si>
  <si>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</si>
  <si>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</si>
  <si>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</si>
  <si>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</si>
  <si>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</si>
  <si>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</si>
  <si>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</si>
  <si>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</si>
  <si>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</si>
  <si>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</si>
  <si>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</si>
  <si>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</si>
  <si>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</si>
  <si>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</si>
  <si>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</si>
  <si>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</si>
  <si>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</si>
  <si>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</si>
  <si>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</si>
  <si>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</si>
  <si>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</si>
  <si>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</si>
  <si>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</si>
  <si>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</si>
  <si>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</si>
  <si>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</si>
  <si>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</si>
  <si>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</si>
  <si>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</si>
  <si>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</si>
  <si>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</si>
  <si>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</si>
  <si>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</si>
  <si>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</si>
  <si>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</si>
  <si>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</si>
  <si>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</si>
  <si>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</si>
  <si>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</si>
  <si>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</si>
  <si>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</si>
  <si>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</si>
  <si>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</si>
  <si>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</si>
  <si>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</si>
  <si>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</si>
  <si>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</si>
  <si>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</si>
  <si>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</si>
  <si>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</si>
  <si>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</si>
  <si>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</si>
  <si>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</si>
  <si>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</si>
  <si>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</si>
  <si>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</si>
  <si>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</si>
  <si>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</si>
  <si>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</si>
  <si>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</si>
  <si>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</si>
  <si>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</si>
  <si>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</si>
  <si>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</si>
  <si>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</si>
  <si>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</si>
  <si>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</si>
  <si>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</si>
  <si>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</si>
  <si>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</si>
  <si>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</si>
  <si>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</si>
  <si>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</si>
  <si>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</si>
  <si>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</si>
  <si>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</si>
  <si>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</si>
  <si>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</si>
  <si>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</si>
  <si>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</si>
  <si>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</si>
  <si>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</si>
  <si>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</si>
  <si>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</si>
  <si>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</si>
  <si>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</si>
  <si>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</si>
  <si>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</si>
  <si>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</si>
  <si>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</si>
  <si>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</si>
  <si>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</si>
  <si>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</si>
  <si>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</si>
  <si>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</si>
  <si>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</si>
  <si>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</si>
  <si>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</si>
  <si>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</si>
  <si>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</si>
  <si>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</si>
  <si>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</si>
  <si>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</si>
  <si>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</si>
  <si>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</si>
  <si>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</si>
  <si>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</si>
  <si>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</si>
  <si>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</si>
  <si>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</si>
  <si>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</si>
  <si>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</si>
  <si>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</si>
  <si>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</si>
  <si>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</si>
  <si>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</si>
  <si>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</si>
  <si>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</si>
  <si>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</si>
  <si>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</si>
  <si>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</si>
  <si>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</si>
  <si>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</si>
  <si>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</si>
  <si>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</si>
  <si>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</si>
  <si>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</si>
  <si>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</si>
  <si>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</si>
  <si>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</si>
  <si>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</si>
  <si>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</si>
  <si>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</si>
  <si>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</si>
  <si>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</si>
  <si>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</si>
  <si>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</si>
  <si>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</si>
  <si>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</si>
  <si>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</si>
  <si>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</si>
  <si>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</si>
  <si>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</si>
  <si>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</si>
  <si>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</si>
  <si>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</si>
  <si>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</si>
  <si>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</si>
  <si>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</si>
  <si>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</si>
  <si>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</si>
  <si>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</si>
  <si>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</si>
  <si>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</si>
  <si>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</si>
  <si>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</si>
  <si>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</si>
  <si>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</si>
  <si>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</si>
  <si>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</si>
  <si>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</si>
  <si>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</si>
  <si>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</si>
  <si>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</si>
  <si>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</si>
  <si>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</si>
  <si>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</si>
  <si>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</si>
  <si>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</si>
  <si>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</si>
  <si>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</si>
  <si>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</si>
  <si>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</si>
  <si>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</si>
  <si>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</si>
  <si>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</si>
  <si>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</si>
  <si>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</si>
  <si>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</si>
  <si>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</si>
  <si>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</si>
  <si>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</si>
  <si>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</si>
  <si>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</si>
  <si>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</si>
  <si>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</si>
  <si>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</si>
  <si>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</si>
  <si>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</si>
  <si>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</si>
  <si>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</si>
  <si>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</si>
  <si>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</si>
  <si>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</si>
  <si>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</si>
  <si>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</si>
  <si>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</si>
  <si>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</si>
  <si>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</si>
  <si>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</si>
  <si>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</si>
  <si>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</si>
  <si>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</si>
  <si>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</si>
  <si>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</si>
  <si>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</si>
  <si>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</si>
  <si>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</si>
  <si>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</si>
  <si>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</si>
  <si>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</si>
  <si>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</si>
  <si>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</si>
  <si>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</si>
  <si>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</si>
  <si>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</si>
  <si>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</si>
  <si>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</si>
  <si>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</si>
  <si>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</si>
  <si>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</si>
  <si>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</si>
  <si>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</si>
  <si>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</si>
  <si>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</si>
  <si>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</si>
  <si>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</si>
  <si>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</si>
  <si>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</si>
  <si>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</si>
  <si>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</si>
  <si>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</si>
  <si>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</si>
  <si>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</si>
  <si>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</si>
  <si>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</si>
  <si>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</si>
  <si>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</si>
  <si>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</si>
  <si>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</si>
  <si>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</si>
  <si>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</si>
  <si>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</si>
  <si>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</si>
  <si>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</si>
  <si>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</si>
  <si>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</si>
  <si>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</si>
  <si>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</si>
  <si>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</si>
  <si>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</si>
  <si>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</si>
  <si>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</si>
  <si>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</si>
  <si>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</si>
  <si>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</si>
  <si>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</si>
  <si>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</si>
  <si>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</si>
  <si>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</si>
  <si>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</si>
  <si>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</si>
  <si>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</si>
  <si>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</si>
  <si>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</si>
  <si>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</si>
  <si>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</si>
  <si>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</si>
  <si>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</si>
  <si>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</si>
  <si>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</si>
  <si>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</si>
  <si>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</si>
  <si>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</si>
  <si>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</si>
  <si>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</si>
  <si>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</si>
  <si>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</si>
  <si>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</si>
  <si>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</si>
  <si>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</si>
  <si>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</si>
  <si>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</si>
  <si>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</si>
  <si>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</si>
  <si>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</si>
  <si>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</si>
  <si>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</si>
  <si>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</si>
  <si>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</si>
  <si>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</si>
  <si>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</si>
  <si>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</si>
  <si>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</si>
  <si>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</si>
  <si>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</si>
  <si>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</si>
  <si>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</si>
  <si>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</si>
  <si>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</si>
  <si>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</si>
  <si>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</si>
  <si>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</si>
  <si>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</si>
  <si>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</si>
  <si>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</si>
  <si>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</si>
  <si>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</si>
  <si>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</si>
  <si>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</si>
  <si>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</si>
  <si>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</si>
  <si>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</si>
  <si>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</si>
  <si>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</si>
  <si>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</si>
  <si>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</si>
  <si>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</si>
  <si>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</si>
  <si>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</si>
  <si>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</si>
  <si>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</si>
  <si>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</si>
  <si>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</si>
  <si>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</si>
  <si>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</si>
  <si>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</si>
  <si>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</si>
  <si>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</si>
  <si>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</si>
  <si>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</si>
  <si>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</si>
  <si>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</si>
  <si>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</si>
  <si>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</si>
  <si>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</si>
  <si>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</si>
  <si>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</si>
  <si>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</si>
  <si>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</si>
  <si>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</si>
  <si>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</si>
  <si>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</si>
  <si>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</si>
  <si>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</si>
  <si>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</si>
  <si>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</si>
  <si>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</si>
  <si>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</si>
  <si>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</si>
  <si>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</si>
  <si>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</si>
  <si>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</si>
  <si>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</si>
  <si>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</si>
  <si>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</si>
  <si>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</si>
  <si>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</si>
  <si>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</si>
  <si>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</si>
  <si>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</si>
  <si>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</si>
  <si>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</si>
  <si>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</si>
  <si>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</si>
  <si>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</si>
  <si>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</si>
  <si>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</si>
  <si>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</si>
  <si>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</si>
  <si>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</si>
  <si>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</si>
  <si>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</si>
  <si>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</si>
  <si>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</si>
  <si>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</si>
  <si>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</si>
  <si>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</si>
  <si>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</si>
  <si>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</si>
  <si>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</si>
  <si>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</si>
  <si>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</si>
  <si>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</si>
  <si>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</si>
  <si>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</si>
  <si>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</si>
  <si>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</si>
  <si>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</si>
  <si>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</si>
  <si>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</si>
  <si>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</si>
  <si>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</si>
  <si>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</si>
  <si>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</si>
  <si>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</si>
  <si>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</si>
  <si>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</si>
  <si>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</si>
  <si>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</si>
  <si>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</si>
  <si>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</si>
  <si>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</si>
  <si>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</si>
  <si>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</si>
  <si>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</si>
  <si>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</si>
  <si>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</si>
  <si>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</si>
  <si>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</si>
  <si>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</si>
  <si>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</si>
  <si>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</si>
  <si>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</si>
  <si>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</si>
  <si>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</si>
  <si>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</si>
  <si>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</si>
  <si>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</si>
  <si>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</si>
  <si>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</si>
  <si>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</si>
  <si>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</si>
  <si>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</si>
  <si>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</si>
  <si>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</si>
  <si>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</si>
  <si>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</si>
  <si>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</si>
  <si>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</si>
  <si>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</si>
  <si>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</si>
  <si>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</si>
  <si>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</si>
  <si>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</si>
  <si>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</si>
  <si>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</si>
  <si>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</si>
  <si>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</si>
  <si>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</si>
  <si>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</si>
  <si>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</si>
  <si>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</si>
  <si>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</si>
  <si>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</si>
  <si>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</si>
  <si>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</si>
  <si>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</si>
  <si>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</si>
  <si>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</si>
  <si>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</si>
  <si>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</si>
  <si>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</si>
  <si>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</si>
  <si>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</si>
  <si>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</si>
  <si>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</si>
  <si>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</si>
  <si>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</si>
  <si>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</si>
  <si>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</si>
  <si>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</si>
  <si>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</si>
  <si>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</si>
  <si>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</si>
  <si>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</si>
  <si>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</si>
  <si>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</si>
  <si>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</si>
  <si>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</si>
  <si>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</si>
  <si>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</si>
  <si>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</si>
  <si>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</si>
  <si>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</si>
  <si>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</si>
  <si>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</si>
  <si>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</si>
  <si>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</si>
  <si>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</si>
  <si>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</si>
  <si>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</si>
  <si>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</si>
  <si>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</si>
  <si>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</si>
  <si>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</si>
  <si>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</si>
  <si>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</si>
  <si>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</si>
  <si>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</si>
  <si>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</si>
  <si>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</si>
  <si>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</si>
  <si>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</si>
  <si>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</si>
  <si>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</si>
  <si>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</si>
  <si>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</si>
  <si>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</si>
  <si>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</si>
  <si>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</si>
  <si>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</si>
  <si>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</si>
  <si>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</si>
  <si>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</si>
  <si>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</si>
  <si>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</si>
  <si>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</si>
  <si>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</si>
  <si>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</si>
  <si>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</si>
  <si>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</si>
  <si>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</si>
  <si>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</si>
  <si>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</si>
  <si>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</si>
  <si>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</si>
  <si>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</si>
  <si>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</si>
  <si>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</si>
  <si>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</si>
  <si>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</si>
  <si>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</si>
  <si>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</si>
  <si>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</si>
  <si>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</si>
  <si>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</si>
  <si>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</si>
  <si>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</si>
  <si>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</si>
  <si>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</si>
  <si>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</si>
  <si>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</si>
  <si>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</si>
  <si>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</si>
  <si>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</si>
  <si>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</si>
  <si>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</si>
  <si>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</si>
  <si>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</si>
  <si>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</si>
  <si>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</si>
  <si>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</si>
  <si>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</si>
  <si>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</si>
  <si>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</si>
  <si>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</si>
  <si>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</si>
  <si>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</si>
  <si>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</si>
  <si>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</si>
  <si>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</si>
  <si>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</si>
  <si>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</si>
  <si>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</si>
  <si>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</si>
  <si>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</si>
  <si>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</si>
  <si>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</si>
  <si>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</si>
  <si>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</si>
  <si>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</si>
  <si>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</si>
  <si>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</si>
  <si>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</si>
  <si>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</si>
  <si>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</si>
  <si>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</si>
  <si>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</si>
  <si>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</si>
  <si>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</si>
  <si>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</si>
  <si>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</si>
  <si>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</si>
  <si>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</si>
  <si>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</si>
  <si>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</si>
  <si>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</si>
  <si>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</si>
  <si>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</si>
  <si>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</si>
  <si>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</si>
  <si>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</si>
  <si>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</si>
  <si>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</si>
  <si>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</si>
  <si>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</si>
  <si>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</si>
  <si>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</si>
  <si>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</si>
  <si>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</si>
  <si>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</si>
  <si>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</si>
  <si>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</si>
  <si>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</si>
  <si>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</si>
  <si>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</si>
  <si>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</si>
  <si>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</si>
  <si>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</si>
  <si>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</si>
  <si>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</si>
  <si>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</si>
  <si>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</si>
  <si>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</si>
  <si>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</si>
  <si>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</si>
  <si>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</si>
  <si>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</si>
  <si>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</si>
  <si>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</si>
  <si>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</si>
  <si>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</si>
  <si>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</si>
  <si>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</si>
  <si>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</si>
  <si>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</si>
  <si>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</si>
  <si>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</si>
  <si>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</si>
  <si>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</si>
  <si>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</si>
  <si>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</si>
  <si>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</si>
  <si>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</si>
  <si>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</si>
  <si>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</si>
  <si>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</si>
  <si>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</si>
  <si>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</si>
  <si>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</si>
  <si>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</si>
  <si>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</si>
  <si>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</si>
  <si>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</si>
  <si>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</si>
  <si>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</si>
  <si>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</si>
  <si>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</si>
  <si>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</si>
  <si>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</si>
  <si>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</si>
  <si>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</si>
  <si>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</si>
  <si>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</si>
  <si>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</si>
  <si>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</si>
  <si>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</si>
  <si>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</si>
  <si>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</si>
  <si>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</si>
  <si>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</si>
  <si>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</si>
  <si>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</si>
  <si>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</si>
  <si>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</si>
  <si>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</si>
  <si>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</si>
  <si>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</si>
  <si>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</si>
  <si>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</si>
  <si>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</si>
  <si>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</si>
  <si>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</si>
  <si>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</si>
  <si>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</si>
  <si>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</si>
  <si>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</si>
  <si>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</si>
  <si>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</si>
  <si>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</si>
  <si>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</si>
  <si>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</si>
  <si>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</si>
  <si>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</si>
  <si>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</si>
  <si>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</si>
  <si>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</si>
  <si>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</si>
  <si>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</si>
  <si>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</si>
  <si>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</si>
  <si>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</si>
  <si>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</si>
  <si>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</si>
  <si>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</si>
  <si>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</si>
  <si>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</si>
  <si>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</si>
  <si>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</si>
  <si>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</si>
  <si>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</si>
  <si>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</si>
  <si>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</si>
  <si>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</si>
  <si>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</si>
  <si>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</si>
  <si>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</si>
  <si>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</si>
  <si>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</si>
  <si>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</si>
  <si>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</si>
  <si>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</si>
  <si>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</si>
  <si>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</si>
  <si>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</si>
  <si>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</si>
  <si>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</si>
  <si>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</si>
  <si>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</si>
  <si>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</si>
  <si>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</si>
  <si>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</si>
  <si>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</si>
  <si>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</si>
  <si>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</si>
  <si>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</si>
  <si>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</si>
  <si>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</si>
  <si>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</si>
  <si>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</si>
  <si>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</si>
  <si>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</si>
  <si>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</si>
  <si>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</si>
  <si>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</si>
  <si>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</si>
  <si>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</si>
  <si>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</si>
  <si>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</si>
  <si>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</si>
  <si>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</si>
  <si>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</si>
  <si>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</si>
  <si>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</si>
  <si>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</si>
  <si>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</si>
  <si>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</si>
  <si>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</si>
  <si>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</si>
  <si>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</si>
  <si>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</si>
  <si>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</si>
  <si>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</si>
  <si>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</si>
  <si>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</si>
  <si>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</si>
  <si>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</si>
  <si>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</si>
  <si>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</si>
  <si>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</si>
  <si>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</si>
  <si>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</si>
  <si>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</si>
  <si>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</si>
  <si>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</si>
  <si>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</si>
  <si>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</si>
  <si>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</si>
  <si>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</si>
  <si>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</si>
  <si>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</si>
  <si>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</si>
  <si>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</si>
  <si>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</si>
  <si>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</si>
  <si>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</si>
  <si>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</si>
  <si>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</si>
  <si>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</si>
  <si>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</si>
  <si>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</si>
  <si>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</si>
  <si>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</si>
  <si>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</si>
  <si>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</si>
  <si>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</si>
  <si>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</si>
  <si>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</si>
  <si>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</si>
  <si>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</si>
  <si>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</si>
  <si>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</si>
  <si>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</si>
  <si>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</si>
  <si>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</si>
  <si>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</si>
  <si>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</si>
  <si>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</si>
  <si>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</si>
  <si>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</si>
  <si>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</si>
  <si>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</si>
  <si>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</si>
  <si>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</si>
  <si>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</si>
  <si>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</si>
  <si>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</si>
  <si>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</si>
  <si>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</si>
  <si>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</si>
  <si>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</si>
  <si>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</si>
  <si>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</si>
  <si>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</si>
  <si>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</si>
  <si>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</si>
  <si>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</si>
  <si>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</si>
  <si>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</si>
  <si>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</si>
  <si>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</si>
  <si>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</si>
  <si>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</si>
  <si>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</si>
  <si>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</si>
  <si>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</si>
  <si>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</si>
  <si>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</si>
  <si>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</si>
  <si>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</si>
  <si>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</si>
  <si>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</si>
  <si>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</si>
  <si>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</si>
  <si>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</si>
  <si>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</si>
  <si>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</si>
  <si>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</si>
  <si>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</si>
  <si>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</si>
  <si>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</si>
  <si>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</si>
  <si>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</si>
  <si>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</si>
  <si>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</si>
  <si>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</si>
  <si>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</si>
  <si>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</si>
  <si>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</si>
  <si>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</si>
  <si>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</si>
  <si>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</si>
  <si>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</si>
  <si>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</si>
  <si>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</si>
  <si>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</si>
  <si>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</si>
  <si>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</si>
  <si>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</si>
  <si>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</si>
  <si>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</si>
  <si>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</si>
  <si>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</si>
  <si>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</si>
  <si>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</si>
  <si>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</si>
  <si>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</si>
  <si>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</si>
  <si>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</si>
  <si>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</si>
  <si>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</si>
  <si>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</si>
  <si>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</si>
  <si>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</si>
  <si>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</si>
  <si>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</si>
  <si>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</si>
  <si>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</si>
  <si>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</si>
  <si>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</si>
  <si>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</si>
  <si>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</si>
  <si>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</si>
  <si>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</si>
  <si>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</si>
  <si>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</si>
  <si>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</si>
  <si>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</si>
  <si>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</si>
  <si>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</si>
  <si>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</si>
  <si>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</si>
  <si>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</si>
  <si>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</si>
  <si>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</si>
  <si>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</si>
  <si>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</si>
  <si>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</si>
  <si>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</si>
  <si>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</si>
  <si>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</si>
  <si>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</si>
  <si>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</si>
  <si>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</si>
  <si>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</si>
  <si>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</si>
  <si>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</si>
  <si>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</si>
  <si>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</si>
  <si>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</si>
  <si>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</si>
  <si>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</si>
  <si>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</si>
  <si>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</si>
  <si>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</si>
  <si>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</si>
  <si>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</si>
  <si>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</si>
  <si>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</si>
  <si>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</si>
  <si>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</si>
  <si>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</si>
  <si>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</si>
  <si>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</si>
  <si>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</si>
  <si>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</si>
  <si>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</si>
  <si>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</si>
  <si>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</si>
  <si>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</si>
  <si>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</si>
  <si>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</si>
  <si>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</si>
  <si>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</si>
  <si>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</si>
  <si>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</si>
  <si>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</si>
  <si>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</si>
  <si>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</si>
  <si>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</si>
  <si>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</si>
  <si>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</si>
  <si>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</si>
  <si>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</si>
  <si>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</si>
  <si>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</si>
  <si>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</si>
  <si>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</si>
  <si>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</si>
  <si>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</si>
  <si>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</si>
  <si>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</si>
  <si>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</si>
  <si>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</si>
  <si>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</si>
  <si>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</si>
  <si>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</si>
  <si>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</si>
  <si>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</si>
  <si>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</si>
  <si>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</si>
  <si>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</si>
  <si>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</si>
  <si>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</si>
  <si>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</si>
  <si>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</si>
  <si>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</si>
  <si>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</si>
  <si>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</si>
  <si>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</si>
  <si>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</si>
  <si>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</si>
  <si>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</si>
  <si>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</si>
  <si>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</si>
  <si>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</si>
  <si>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</si>
  <si>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</si>
  <si>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</si>
  <si>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</si>
  <si>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</si>
  <si>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</si>
  <si>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</si>
  <si>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</si>
  <si>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</si>
  <si>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</si>
  <si>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</si>
  <si>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</si>
  <si>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</si>
  <si>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</si>
  <si>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</si>
  <si>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</si>
  <si>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</si>
  <si>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</si>
  <si>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</si>
  <si>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</si>
  <si>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</si>
  <si>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</si>
  <si>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</si>
  <si>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</si>
  <si>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</si>
  <si>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</si>
  <si>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</si>
  <si>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</si>
  <si>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</si>
  <si>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</si>
  <si>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</si>
  <si>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</si>
  <si>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</si>
  <si>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</si>
  <si>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</si>
  <si>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</si>
  <si>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</si>
  <si>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</si>
  <si>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</si>
  <si>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</si>
  <si>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</si>
  <si>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</si>
  <si>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</si>
  <si>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</si>
  <si>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</si>
  <si>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</si>
  <si>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</si>
  <si>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</si>
  <si>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</si>
  <si>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</si>
  <si>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</si>
  <si>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</si>
  <si>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</si>
  <si>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</si>
  <si>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</si>
  <si>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</si>
  <si>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</si>
  <si>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</si>
  <si>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</si>
  <si>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</si>
  <si>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</si>
  <si>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</si>
  <si>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</si>
  <si>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</si>
  <si>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</si>
  <si>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</si>
  <si>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</si>
  <si>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</si>
  <si>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</si>
  <si>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</si>
  <si>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</si>
  <si>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</si>
  <si>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</si>
  <si>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</si>
  <si>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</si>
  <si>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</si>
  <si>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</si>
  <si>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</si>
  <si>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</si>
  <si>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</si>
  <si>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</si>
  <si>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</si>
  <si>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</si>
  <si>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</si>
  <si>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</si>
  <si>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</si>
  <si>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</si>
  <si>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</si>
  <si>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</si>
  <si>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</si>
  <si>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</si>
  <si>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</si>
  <si>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</si>
  <si>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</si>
  <si>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</si>
  <si>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</si>
  <si>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</si>
  <si>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</si>
  <si>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</si>
  <si>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</si>
  <si>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</si>
  <si>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</si>
  <si>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</si>
  <si>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</si>
  <si>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</si>
  <si>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</si>
  <si>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</si>
  <si>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</si>
  <si>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</si>
  <si>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</si>
  <si>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</si>
  <si>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</si>
  <si>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</si>
  <si>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</si>
  <si>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</si>
  <si>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</si>
  <si>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</si>
  <si>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</si>
  <si>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</si>
  <si>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</si>
  <si>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</si>
  <si>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</si>
  <si>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</si>
  <si>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</si>
  <si>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</si>
  <si>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</si>
  <si>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</si>
  <si>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</si>
  <si>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</si>
  <si>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</si>
  <si>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</si>
  <si>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</si>
  <si>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</si>
  <si>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</si>
  <si>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</si>
  <si>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</si>
  <si>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</si>
  <si>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</si>
  <si>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</si>
  <si>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</si>
  <si>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</si>
  <si>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</si>
  <si>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</si>
  <si>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</si>
  <si>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</si>
  <si>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</si>
  <si>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</si>
  <si>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</si>
  <si>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</si>
  <si>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</si>
  <si>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</si>
  <si>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</si>
  <si>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</si>
  <si>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</si>
  <si>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</si>
  <si>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</si>
  <si>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</si>
  <si>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</si>
  <si>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</si>
  <si>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</si>
  <si>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</si>
  <si>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</si>
  <si>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</si>
  <si>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</si>
  <si>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</si>
  <si>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</si>
  <si>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</si>
  <si>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</si>
  <si>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</si>
  <si>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</si>
  <si>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</si>
  <si>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</si>
  <si>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</si>
  <si>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</si>
  <si>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</si>
  <si>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</si>
  <si>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</si>
  <si>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</si>
  <si>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</si>
  <si>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</si>
  <si>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</si>
  <si>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</si>
  <si>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</si>
  <si>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</si>
  <si>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</si>
  <si>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</si>
  <si>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</si>
  <si>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</si>
  <si>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</si>
  <si>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</si>
  <si>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</si>
  <si>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</si>
  <si>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</si>
  <si>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</si>
  <si>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</si>
  <si>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</si>
  <si>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</si>
  <si>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</si>
  <si>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</si>
  <si>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</si>
  <si>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</si>
  <si>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</si>
  <si>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</si>
  <si>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</si>
  <si>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</si>
  <si>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</si>
  <si>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</si>
  <si>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</si>
  <si>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</si>
  <si>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</si>
  <si>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</si>
  <si>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</si>
  <si>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</si>
  <si>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</si>
  <si>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</si>
  <si>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</si>
  <si>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</si>
  <si>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</si>
  <si>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</si>
  <si>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</si>
  <si>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</si>
  <si>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</si>
  <si>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</si>
  <si>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</si>
  <si>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</si>
  <si>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</si>
  <si>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</si>
  <si>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</si>
  <si>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</si>
  <si>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</si>
  <si>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</si>
  <si>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</si>
  <si>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</si>
  <si>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</si>
  <si>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</si>
  <si>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</si>
  <si>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</si>
  <si>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</si>
  <si>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</si>
  <si>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</si>
  <si>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</si>
  <si>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</si>
  <si>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</si>
  <si>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</si>
  <si>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</si>
  <si>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</si>
  <si>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</si>
  <si>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</si>
  <si>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</si>
  <si>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</si>
  <si>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</si>
  <si>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</si>
  <si>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</si>
  <si>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</si>
  <si>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</si>
  <si>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</si>
  <si>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</si>
  <si>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</si>
  <si>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</si>
  <si>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</si>
  <si>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</si>
  <si>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</si>
  <si>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</si>
  <si>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</si>
  <si>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</si>
  <si>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</si>
  <si>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</si>
  <si>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</si>
  <si>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</si>
  <si>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</si>
  <si>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</si>
  <si>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</si>
  <si>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</si>
  <si>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</si>
  <si>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</si>
  <si>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</si>
  <si>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</si>
  <si>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</si>
  <si>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</si>
  <si>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</si>
  <si>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</si>
  <si>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</si>
  <si>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</si>
  <si>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</si>
  <si>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</si>
  <si>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</si>
  <si>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</si>
  <si>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</si>
  <si>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</si>
  <si>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</si>
  <si>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</si>
  <si>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</si>
  <si>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</si>
  <si>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</si>
  <si>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</si>
  <si>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</si>
  <si>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</si>
  <si>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</si>
  <si>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</si>
  <si>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</si>
  <si>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</si>
  <si>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</si>
  <si>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</si>
  <si>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</si>
  <si>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</si>
  <si>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</si>
  <si>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</si>
  <si>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</si>
  <si>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</si>
  <si>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</si>
  <si>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</si>
  <si>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</si>
  <si>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</si>
  <si>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</si>
  <si>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</si>
  <si>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</si>
  <si>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</si>
  <si>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</si>
  <si>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</si>
  <si>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</si>
  <si>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</si>
  <si>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</si>
  <si>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</si>
  <si>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</si>
  <si>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</si>
  <si>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</si>
  <si>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</si>
  <si>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</si>
  <si>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</si>
  <si>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</si>
  <si>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</si>
  <si>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</si>
  <si>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</si>
  <si>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</si>
  <si>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</si>
  <si>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</si>
  <si>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</si>
  <si>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</si>
  <si>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</si>
  <si>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</si>
  <si>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</si>
  <si>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</si>
  <si>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</si>
  <si>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</si>
  <si>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</si>
  <si>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</si>
  <si>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</si>
  <si>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</si>
  <si>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</si>
  <si>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</si>
  <si>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</si>
  <si>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</si>
  <si>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</si>
  <si>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</si>
  <si>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</si>
  <si>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</si>
  <si>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</si>
  <si>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</si>
  <si>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</si>
  <si>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</si>
  <si>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</si>
  <si>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</si>
  <si>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</si>
  <si>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</si>
  <si>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</si>
  <si>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</si>
  <si>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</si>
  <si>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</si>
  <si>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</si>
  <si>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</si>
  <si>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</si>
  <si>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</si>
  <si>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</si>
  <si>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</si>
  <si>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</si>
  <si>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</si>
  <si>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</si>
  <si>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</si>
  <si>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</si>
  <si>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</si>
  <si>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</si>
  <si>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</si>
  <si>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</si>
  <si>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</si>
  <si>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</si>
  <si>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</si>
  <si>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</si>
  <si>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</si>
  <si>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</si>
  <si>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</si>
  <si>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</si>
  <si>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</si>
  <si>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</si>
  <si>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</si>
  <si>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</si>
  <si>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</si>
  <si>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</si>
  <si>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</si>
  <si>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</si>
  <si>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</si>
  <si>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</si>
  <si>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</si>
  <si>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</si>
  <si>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</si>
  <si>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</si>
  <si>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</si>
  <si>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</si>
  <si>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</si>
  <si>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</si>
  <si>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</si>
  <si>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</si>
  <si>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</si>
  <si>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</si>
  <si>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</si>
  <si>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</si>
  <si>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</si>
  <si>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</si>
  <si>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</si>
  <si>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</si>
  <si>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</si>
  <si>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</si>
  <si>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</si>
  <si>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</si>
  <si>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</si>
  <si>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</si>
  <si>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</si>
  <si>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</si>
  <si>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</si>
  <si>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</si>
  <si>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</si>
  <si>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</si>
  <si>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</si>
  <si>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</si>
  <si>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</si>
  <si>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</si>
  <si>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</si>
  <si>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</si>
  <si>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</si>
  <si>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</si>
  <si>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</si>
  <si>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</si>
  <si>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</si>
  <si>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</si>
  <si>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</si>
  <si>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</si>
  <si>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</si>
  <si>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</si>
  <si>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</si>
  <si>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</si>
  <si>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</si>
  <si>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</si>
  <si>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</si>
  <si>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</si>
  <si>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</si>
  <si>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</si>
  <si>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</si>
  <si>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</si>
  <si>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</si>
  <si>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</si>
  <si>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</si>
  <si>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</si>
  <si>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</si>
  <si>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</si>
  <si>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</si>
  <si>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</si>
  <si>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</si>
  <si>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</si>
  <si>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</si>
  <si>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</si>
  <si>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</si>
  <si>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</si>
  <si>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</si>
  <si>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</si>
  <si>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</si>
  <si>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</si>
  <si>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</si>
  <si>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</si>
  <si>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</si>
  <si>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</si>
  <si>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</si>
  <si>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</si>
  <si>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</si>
  <si>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</si>
  <si>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</si>
  <si>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</si>
  <si>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</si>
  <si>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</si>
  <si>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</si>
  <si>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</si>
  <si>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</si>
  <si>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</si>
  <si>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</si>
  <si>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</si>
  <si>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</si>
  <si>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</si>
  <si>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</si>
  <si>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</si>
  <si>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</si>
  <si>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</si>
  <si>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</si>
  <si>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</si>
  <si>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</si>
  <si>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</si>
  <si>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</si>
  <si>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</si>
  <si>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</si>
  <si>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</si>
  <si>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</si>
  <si>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</si>
  <si>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</si>
  <si>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</si>
  <si>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</si>
  <si>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</si>
  <si>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</si>
  <si>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</si>
  <si>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</si>
  <si>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</si>
  <si>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</si>
  <si>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</si>
  <si>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</si>
  <si>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</si>
  <si>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</si>
  <si>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</si>
  <si>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</si>
  <si>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</si>
  <si>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</si>
  <si>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</si>
  <si>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</si>
  <si>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</si>
  <si>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</si>
  <si>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</si>
  <si>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</si>
  <si>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</si>
  <si>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</si>
  <si>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</si>
  <si>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</si>
  <si>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</si>
  <si>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</si>
  <si>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</si>
  <si>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</si>
  <si>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</si>
  <si>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</si>
  <si>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</si>
  <si>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</si>
  <si>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</si>
  <si>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</si>
  <si>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</si>
  <si>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</si>
  <si>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</si>
  <si>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</si>
  <si>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</si>
  <si>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</si>
  <si>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</si>
  <si>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</si>
  <si>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</si>
  <si>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</si>
  <si>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</si>
  <si>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</si>
  <si>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</si>
  <si>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</si>
  <si>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</si>
  <si>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</si>
  <si>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</si>
  <si>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</si>
  <si>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</si>
  <si>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</si>
  <si>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</si>
  <si>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</si>
  <si>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</si>
  <si>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</si>
  <si>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</si>
  <si>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</si>
  <si>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</si>
  <si>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</si>
  <si>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</si>
  <si>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</si>
  <si>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</si>
  <si>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</si>
  <si>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</si>
  <si>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</si>
  <si>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</si>
  <si>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</si>
  <si>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</si>
  <si>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</si>
  <si>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</si>
  <si>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</si>
  <si>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</si>
  <si>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</si>
  <si>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</si>
  <si>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</si>
  <si>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</si>
  <si>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</si>
  <si>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</si>
  <si>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</si>
  <si>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</si>
  <si>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</si>
  <si>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</si>
  <si>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</si>
  <si>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</si>
  <si>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</si>
  <si>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</si>
  <si>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</si>
  <si>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</si>
  <si>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</si>
  <si>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</si>
  <si>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</si>
  <si>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</si>
  <si>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</si>
  <si>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</si>
  <si>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</si>
  <si>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</si>
  <si>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</si>
  <si>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</si>
  <si>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</si>
  <si>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</si>
  <si>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</si>
  <si>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</si>
  <si>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</si>
  <si>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</si>
  <si>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</si>
  <si>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</si>
  <si>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</si>
  <si>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</si>
  <si>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</si>
  <si>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</si>
  <si>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</si>
  <si>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</si>
  <si>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</si>
  <si>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</si>
  <si>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</si>
  <si>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</si>
  <si>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</si>
  <si>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</si>
  <si>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</si>
  <si>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</si>
  <si>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</si>
  <si>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</si>
  <si>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</si>
  <si>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</si>
  <si>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</si>
  <si>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</si>
  <si>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</si>
  <si>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</si>
  <si>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</si>
  <si>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</si>
  <si>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</si>
  <si>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</si>
  <si>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</si>
  <si>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</si>
  <si>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</si>
  <si>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</si>
  <si>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</si>
  <si>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</si>
  <si>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</si>
  <si>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</si>
  <si>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</si>
  <si>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</si>
  <si>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</si>
  <si>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</si>
  <si>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</si>
  <si>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</si>
  <si>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</si>
  <si>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</si>
  <si>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</si>
  <si>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</si>
  <si>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</si>
  <si>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</si>
  <si>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</si>
  <si>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</si>
  <si>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</si>
  <si>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</si>
  <si>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</si>
  <si>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</si>
  <si>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</si>
  <si>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</si>
  <si>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</si>
  <si>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</si>
  <si>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</si>
  <si>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</si>
  <si>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</si>
  <si>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</si>
  <si>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</si>
  <si>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</si>
  <si>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</si>
  <si>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</si>
  <si>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</si>
  <si>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</si>
  <si>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</si>
  <si>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</si>
  <si>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</si>
  <si>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</si>
  <si>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</si>
  <si>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</si>
  <si>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</si>
  <si>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</si>
  <si>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</si>
  <si>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</si>
  <si>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</si>
  <si>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</si>
  <si>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</si>
  <si>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</si>
  <si>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</si>
  <si>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</si>
  <si>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</si>
  <si>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</si>
  <si>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</si>
  <si>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</si>
  <si>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</si>
  <si>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</si>
  <si>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</si>
  <si>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</si>
  <si>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</si>
  <si>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</si>
  <si>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</si>
  <si>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</si>
  <si>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</si>
  <si>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</si>
  <si>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</si>
  <si>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</si>
  <si>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</si>
  <si>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</si>
  <si>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</si>
  <si>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</si>
  <si>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</si>
  <si>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</si>
  <si>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</si>
  <si>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</si>
  <si>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</si>
  <si>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</si>
  <si>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</si>
  <si>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</si>
  <si>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</si>
  <si>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</si>
  <si>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</si>
  <si>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</si>
  <si>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</si>
  <si>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</si>
  <si>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</si>
  <si>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</si>
  <si>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</si>
  <si>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</si>
  <si>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</si>
  <si>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</si>
  <si>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</si>
  <si>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</si>
  <si>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</si>
  <si>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</si>
  <si>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</si>
  <si>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</si>
  <si>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</si>
  <si>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</si>
  <si>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</si>
  <si>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</si>
  <si>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</si>
  <si>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</si>
  <si>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</si>
  <si>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</si>
  <si>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</si>
  <si>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</si>
  <si>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</si>
  <si>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</si>
  <si>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</si>
  <si>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</si>
  <si>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</si>
  <si>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</si>
  <si>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</si>
  <si>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</si>
  <si>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</si>
  <si>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</si>
  <si>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</si>
  <si>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</si>
  <si>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</si>
  <si>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</si>
  <si>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</si>
  <si>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</si>
  <si>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</si>
  <si>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</si>
  <si>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</si>
  <si>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</si>
  <si>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</si>
  <si>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</si>
  <si>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</si>
  <si>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</si>
  <si>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</si>
  <si>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</si>
  <si>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</si>
  <si>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</si>
  <si>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</si>
  <si>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</si>
  <si>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</si>
  <si>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</si>
  <si>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</si>
  <si>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</si>
  <si>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</si>
  <si>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</si>
  <si>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</si>
  <si>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</si>
  <si>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</si>
  <si>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</si>
  <si>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</si>
  <si>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</si>
  <si>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</si>
  <si>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</si>
  <si>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</si>
  <si>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</si>
  <si>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</si>
  <si>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</si>
  <si>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</si>
  <si>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</si>
  <si>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</si>
  <si>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</si>
  <si>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</si>
  <si>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</si>
  <si>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</si>
  <si>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</si>
  <si>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</si>
  <si>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</si>
  <si>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</si>
  <si>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</si>
  <si>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</si>
  <si>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</si>
  <si>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</si>
  <si>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</si>
  <si>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</si>
  <si>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</si>
  <si>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</si>
  <si>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</si>
  <si>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</si>
  <si>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</si>
  <si>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</si>
  <si>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</si>
  <si>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</si>
  <si>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</si>
  <si>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</si>
  <si>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</si>
  <si>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</si>
  <si>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</si>
  <si>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</si>
  <si>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</si>
  <si>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</si>
  <si>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</si>
  <si>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</si>
  <si>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</si>
  <si>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</si>
  <si>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</si>
  <si>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</si>
  <si>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</si>
  <si>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</si>
  <si>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</si>
  <si>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</si>
  <si>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</si>
  <si>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</si>
  <si>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</si>
  <si>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</si>
  <si>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</si>
  <si>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</si>
  <si>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</si>
  <si>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</si>
  <si>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</si>
  <si>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</si>
  <si>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</si>
  <si>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</si>
  <si>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</si>
  <si>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</si>
  <si>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</si>
  <si>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</si>
  <si>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</si>
  <si>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</si>
  <si>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</si>
  <si>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</si>
  <si>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</si>
  <si>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</si>
  <si>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</si>
  <si>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</si>
  <si>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</si>
  <si>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</si>
  <si>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</si>
  <si>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</si>
  <si>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</si>
  <si>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</si>
  <si>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</si>
  <si>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</si>
  <si>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</si>
  <si>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</si>
  <si>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</si>
  <si>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</si>
  <si>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</si>
  <si>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</si>
  <si>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</si>
  <si>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</si>
  <si>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</si>
  <si>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</si>
  <si>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</si>
  <si>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</si>
  <si>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</si>
  <si>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</si>
  <si>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</si>
  <si>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</si>
  <si>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</si>
  <si>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</si>
  <si>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</si>
  <si>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</si>
  <si>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</si>
  <si>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</si>
  <si>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</si>
  <si>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</si>
  <si>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</si>
  <si>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</si>
  <si>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</si>
  <si>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</si>
  <si>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</si>
  <si>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</si>
  <si>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</si>
  <si>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</si>
  <si>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</si>
  <si>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</si>
  <si>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</si>
  <si>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</si>
  <si>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</si>
  <si>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</si>
  <si>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</si>
  <si>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</si>
  <si>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</si>
  <si>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</si>
  <si>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</si>
  <si>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</si>
  <si>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</si>
  <si>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</si>
  <si>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</si>
  <si>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</si>
  <si>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</si>
  <si>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</si>
  <si>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</si>
  <si>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</si>
  <si>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</si>
  <si>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</si>
  <si>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</si>
  <si>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</si>
  <si>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</si>
  <si>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</si>
  <si>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</si>
  <si>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</si>
  <si>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</si>
  <si>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</si>
  <si>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</si>
  <si>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</si>
  <si>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</si>
  <si>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</si>
  <si>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</si>
  <si>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</si>
  <si>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</si>
  <si>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</si>
  <si>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</si>
  <si>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</si>
  <si>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</si>
  <si>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</si>
  <si>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</si>
  <si>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</si>
  <si>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</si>
  <si>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</si>
  <si>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</si>
  <si>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</si>
  <si>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</si>
  <si>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</si>
  <si>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</si>
  <si>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</si>
  <si>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</si>
  <si>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</si>
  <si>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</si>
  <si>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</si>
  <si>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</si>
  <si>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</si>
  <si>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</si>
  <si>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</si>
  <si>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</si>
  <si>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</si>
  <si>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</si>
  <si>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</si>
  <si>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</si>
  <si>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</si>
  <si>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</si>
  <si>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</si>
  <si>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</si>
  <si>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</si>
  <si>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</si>
  <si>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</si>
  <si>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</si>
  <si>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</si>
  <si>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</si>
  <si>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</si>
  <si>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</si>
  <si>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</si>
  <si>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</si>
  <si>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</si>
  <si>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</si>
  <si>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</si>
  <si>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</si>
  <si>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</si>
  <si>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</si>
  <si>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</si>
  <si>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</si>
  <si>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</si>
  <si>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</si>
  <si>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</si>
  <si>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</si>
  <si>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</si>
  <si>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</si>
  <si>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</si>
  <si>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</si>
  <si>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</si>
  <si>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</si>
  <si>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</si>
  <si>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</si>
  <si>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</si>
  <si>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</si>
  <si>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</si>
  <si>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</si>
  <si>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</si>
  <si>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</si>
  <si>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</si>
  <si>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</si>
  <si>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</si>
  <si>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</si>
  <si>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</si>
  <si>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</si>
  <si>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</si>
  <si>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</si>
  <si>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</si>
  <si>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</si>
  <si>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</si>
  <si>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</si>
  <si>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</si>
  <si>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</si>
  <si>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</si>
  <si>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</si>
  <si>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</si>
  <si>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</si>
  <si>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</si>
  <si>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</si>
  <si>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</si>
  <si>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</si>
  <si>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</si>
  <si>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</si>
  <si>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</si>
  <si>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</si>
  <si>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</si>
  <si>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</si>
  <si>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</si>
  <si>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</si>
  <si>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</si>
  <si>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</si>
  <si>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</si>
  <si>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</si>
  <si>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</si>
  <si>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</si>
  <si>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</si>
  <si>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</si>
  <si>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</si>
  <si>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</si>
  <si>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</si>
  <si>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</si>
  <si>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</si>
  <si>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</si>
  <si>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</si>
  <si>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</si>
  <si>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</si>
  <si>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</si>
  <si>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</si>
  <si>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</si>
  <si>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</si>
  <si>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</si>
  <si>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</si>
  <si>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</si>
  <si>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</si>
  <si>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</si>
  <si>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</si>
  <si>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</si>
  <si>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</si>
  <si>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</si>
  <si>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</si>
  <si>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</si>
  <si>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</si>
  <si>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</si>
  <si>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</si>
  <si>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</si>
  <si>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</si>
  <si>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</si>
  <si>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</si>
  <si>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</si>
  <si>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</si>
  <si>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</si>
  <si>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</si>
  <si>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</si>
  <si>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</si>
  <si>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</si>
  <si>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</si>
  <si>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</si>
  <si>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</si>
  <si>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</si>
  <si>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</si>
  <si>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</si>
  <si>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</si>
  <si>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</si>
  <si>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</si>
  <si>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</si>
  <si>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</si>
  <si>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</si>
  <si>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</si>
  <si>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</si>
  <si>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</si>
  <si>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</si>
  <si>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</si>
  <si>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</si>
  <si>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</si>
  <si>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</si>
  <si>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</si>
  <si>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</si>
  <si>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</si>
  <si>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</si>
  <si>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</si>
  <si>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</si>
  <si>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</si>
  <si>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</si>
  <si>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</si>
  <si>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</si>
  <si>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</si>
  <si>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</si>
  <si>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</si>
  <si>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</si>
  <si>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</si>
  <si>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</si>
  <si>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</si>
  <si>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</si>
  <si>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</si>
  <si>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</si>
  <si>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</si>
  <si>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</si>
  <si>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</si>
  <si>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</si>
  <si>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</si>
  <si>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</si>
  <si>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</si>
  <si>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</si>
  <si>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</si>
  <si>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</si>
  <si>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</si>
  <si>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</si>
  <si>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</si>
  <si>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</si>
  <si>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</si>
  <si>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</si>
  <si>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</si>
  <si>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</si>
  <si>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</si>
  <si>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</si>
  <si>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</si>
  <si>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</si>
  <si>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</si>
  <si>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</si>
  <si>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</si>
  <si>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</si>
  <si>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</si>
  <si>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</si>
  <si>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</si>
  <si>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</si>
  <si>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</si>
  <si>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</si>
  <si>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</si>
  <si>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</si>
  <si>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</si>
  <si>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</si>
  <si>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</si>
  <si>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</si>
  <si>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</si>
  <si>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</si>
  <si>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</si>
  <si>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</si>
  <si>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</si>
  <si>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</si>
  <si>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</si>
  <si>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</si>
  <si>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</si>
  <si>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</si>
  <si>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</si>
  <si>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</si>
  <si>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</si>
  <si>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</si>
  <si>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</si>
  <si>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</si>
  <si>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</si>
  <si>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</si>
  <si>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</si>
  <si>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</si>
  <si>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</si>
  <si>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</si>
  <si>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</si>
  <si>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</si>
  <si>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</si>
  <si>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</si>
  <si>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</si>
  <si>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</si>
  <si>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</si>
  <si>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</si>
  <si>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</si>
  <si>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</si>
  <si>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</si>
  <si>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</si>
  <si>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</si>
  <si>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</si>
  <si>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</si>
  <si>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</si>
  <si>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</si>
  <si>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</si>
  <si>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</si>
  <si>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</si>
  <si>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</si>
  <si>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</si>
  <si>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</si>
  <si>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</si>
  <si>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</si>
  <si>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</si>
  <si>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</si>
  <si>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</si>
  <si>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</si>
  <si>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</si>
  <si>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</si>
  <si>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</si>
  <si>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</si>
  <si>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</si>
  <si>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</si>
  <si>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</si>
  <si>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</si>
  <si>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</si>
  <si>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</si>
  <si>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</si>
  <si>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</si>
  <si>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</si>
  <si>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</si>
  <si>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</si>
  <si>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</si>
  <si>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</si>
  <si>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</si>
  <si>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</si>
  <si>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</si>
  <si>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</si>
  <si>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</si>
  <si>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</si>
  <si>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</si>
  <si>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</si>
  <si>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</si>
  <si>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</si>
  <si>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</si>
  <si>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</si>
  <si>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</si>
  <si>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</si>
  <si>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</si>
  <si>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</si>
  <si>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</si>
  <si>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</si>
  <si>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</si>
  <si>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</si>
  <si>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</si>
  <si>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</si>
  <si>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</si>
  <si>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</si>
  <si>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</si>
  <si>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</si>
  <si>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</si>
  <si>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</si>
  <si>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</si>
  <si>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</si>
  <si>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</si>
  <si>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</si>
  <si>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</si>
  <si>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</si>
  <si>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</si>
  <si>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</si>
  <si>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</si>
  <si>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</si>
  <si>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</si>
  <si>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</si>
  <si>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</si>
  <si>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</si>
  <si>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</si>
  <si>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</si>
  <si>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</si>
  <si>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</si>
  <si>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</si>
  <si>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</si>
  <si>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</si>
  <si>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</si>
  <si>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</si>
  <si>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</si>
  <si>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</si>
  <si>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</si>
  <si>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</si>
  <si>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</si>
  <si>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</si>
  <si>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</si>
  <si>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</si>
  <si>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</si>
  <si>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</si>
  <si>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</si>
  <si>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</si>
  <si>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</si>
  <si>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</si>
  <si>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</si>
  <si>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</si>
  <si>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</si>
  <si>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</si>
  <si>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</si>
  <si>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</si>
  <si>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</si>
  <si>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</si>
  <si>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</si>
  <si>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</si>
  <si>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</si>
  <si>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</si>
  <si>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</si>
  <si>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</si>
  <si>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</si>
  <si>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</si>
  <si>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</si>
  <si>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</si>
  <si>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</si>
  <si>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</si>
  <si>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</si>
  <si>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</si>
  <si>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</si>
  <si>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</si>
  <si>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</si>
  <si>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</si>
  <si>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</si>
  <si>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</si>
  <si>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</si>
  <si>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</si>
  <si>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</si>
  <si>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</si>
  <si>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</si>
  <si>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</si>
  <si>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</si>
  <si>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</si>
  <si>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</si>
  <si>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</si>
  <si>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</si>
  <si>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</si>
  <si>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</si>
  <si>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</si>
  <si>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</si>
  <si>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</si>
  <si>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</si>
  <si>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</si>
  <si>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</si>
  <si>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</si>
  <si>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</si>
  <si>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</si>
  <si>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</si>
  <si>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</si>
  <si>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</si>
  <si>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</si>
  <si>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</si>
  <si>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</si>
  <si>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</si>
  <si>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</si>
  <si>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</si>
  <si>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</si>
  <si>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</si>
  <si>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</si>
  <si>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</si>
  <si>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</si>
  <si>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</si>
  <si>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</si>
  <si>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</si>
  <si>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</si>
  <si>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</si>
  <si>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</si>
  <si>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</si>
  <si>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</si>
  <si>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</si>
  <si>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</si>
  <si>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</si>
  <si>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</si>
  <si>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</si>
  <si>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</si>
  <si>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</si>
  <si>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</si>
  <si>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</si>
  <si>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</si>
  <si>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PCM-20251205-00000937</t>
  </si>
  <si>
    <t xml:space="preserve">Access night issue,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</si>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</sst>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
      <sz val="11"/>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6" totalsRowShown="0" headerRowDxfId="79" dataDxfId="78" headerRowBorderDxfId="76" tableBorderDxfId="77" totalsRowBorderDxfId="75">
  <autoFilter ref="A1:L2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4" totalsRowShown="0" headerRowDxfId="46" dataDxfId="45" headerRowBorderDxfId="43" tableBorderDxfId="44" totalsRowBorderDxfId="42">
  <autoFilter ref="A1:L18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 totalsRowShown="0" headerRowDxfId="29" dataDxfId="28" headerRowBorderDxfId="26" tableBorderDxfId="27">
  <autoFilter ref="A1:L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6" totalsRowShown="0" headerRowDxfId="13" tableBorderDxfId="12">
  <autoFilter ref="A1:L41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333.97977256944432</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45996.92819849537</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45996.92819849537</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45996.92819849537</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45996.92819849537</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45996.92819849537</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45996.92819849537</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45996.92819849537</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45996.92819849537</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45996.92819849537</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45996.92819849537</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45996.92819849537</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45996.92819849537</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45996.92819849537</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45996.92819849537</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45996.92819849537</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45996.92819849537</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45996.92819849537</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45996.92819849537</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45996.92819849537</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45996.92819849537</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45996.92819849537</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45996.92819849537</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45996.92819849537</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45996.92819849537</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45996.92819849537</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45996.92819849537</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45996.92819849537</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45996.92819849537</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45996.92819849537</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45996.92819849537</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45996.92819849537</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45996.92819849537</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45996.92819849537</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45996.92819849537</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45996.92819849537</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45996.92819849537</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45996.92819849537</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45996.92819849537</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45996.92819849537</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45996.92819849537</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45996.92819849537</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45996.92819849537</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45996.92819849537</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45996.92819849537</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45996.92819849537</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45996.92819849537</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45996.92819849537</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45996.92819849537</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45996.92819849537</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45996.92819849537</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45996.92819849537</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45996.92819849537</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45996.92819849537</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45996.92819849537</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45996.92819849537</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45996.92819849537</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45996.92819849537</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45996.92819849537</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45996.92819849537</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45996.92819849537</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45996.92819849537</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45996.92819849537</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45996.92819849537</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45996.92819849537</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45996.92819849537</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45996.92819849537</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45996.92819849537</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45996.92819849537</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45996.92819849537</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45996.92819849537</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45996.92819849537</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45996.92819849537</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45996.92819849537</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45996.92819849537</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45996.92819849537</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45996.92819849537</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45996.92819849537</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45996.92819849537</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45996.92819849537</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45996.92819849537</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45996.92819849537</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45996.92819849537</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45996.92819849537</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45996.92819849537</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45996.92819849537</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45996.92819849537</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45996.92819849537</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45996.92819849537</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45996.92819849537</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45996.92819849537</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45996.92819849537</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45996.92819849537</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45996.92819849537</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45996.92819849537</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45996.92819849537</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45996.92819849537</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45996.92819849537</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45996.92819849537</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45996.92819849537</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45996.92819849537</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45996.92819849537</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45996.92819849537</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45996.92819849537</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45996.92819849537</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45996.92819849537</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45996.92819849537</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45996.92819849537</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45996.92819849537</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45996.92819849537</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45996.92819849537</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45996.92819849537</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45996.92819849537</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45996.92819849537</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45996.92819849537</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45996.92819849537</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45996.92819849537</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45996.92819849537</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45996.92819849537</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45996.92819849537</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45996.92819849537</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45996.92819849537</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45996.92819849537</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45996.92819849537</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45996.92819849537</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45996.92819849537</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45996.92819849537</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45996.92819849537</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45996.92819849537</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45996.92819849537</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45996.92819849537</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45996.92819849537</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45996.92819849537</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45996.92819849537</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45996.92819849537</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45996.92819849537</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45996.92819849537</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45996.92819849537</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45996.92819849537</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45996.92819849537</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45996.92819849537</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45996.92819849537</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45996.92819849537</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45996.92819849537</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45996.92819849537</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45996.92819849537</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45996.92819849537</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45996.92819849537</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45996.92819849537</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45996.92819849537</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45996.92819849537</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45996.92819849537</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45996.92819849537</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45996.92819849537</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45996.92819849537</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45996.92819849537</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45996.92819849537</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45996.92819849537</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45996.92819849537</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45996.92819849537</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45996.92819849537</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45996.92819849537</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45996.92819849537</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45996.92819849537</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45996.92819849537</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45996.92819849537</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45996.92819849537</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45996.92819849537</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45996.92819849537</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45996.92819849537</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45996.92819849537</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45996.92819849537</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45996.92819849537</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45996.92819849537</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45996.92819849537</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45996.92819849537</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45996.92819849537</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45996.92819849537</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45996.92819849537</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45996.92819849537</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45996.92819849537</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45996.92819849537</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45996.92819849537</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45996.92819849537</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45996.92819849537</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45996.92819849537</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45996.92819849537</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45996.92819849537</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45996.92819849537</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45996.92819849537</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45996.92819849537</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45996.92819849537</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45996.92819849537</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45996.92819849537</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45996.92819849537</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45996.92819849537</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6EDCEC83-C6EA-4B6A-96E4-727488C1F839}"/>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6"/>
  <sheetViews>
    <sheetView workbookViewId="0">
      <selection activeCell="D10" sqref="D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171.92836053240899</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12.540779513888992</v>
      </c>
      <c r="H4" s="98">
        <v>45984.381168981483</v>
      </c>
      <c r="I4" s="18" t="str">
        <f>IFERROR(VLOOKUP(D4,DB!A:F,6,0),"")</f>
        <v>SCECO</v>
      </c>
      <c r="J4" s="18" t="str">
        <f>IFERROR(VLOOKUP(D4,DB!A:G,7,0),"")</f>
        <v>Vandalized</v>
      </c>
      <c r="K4" s="19" t="s">
        <v>39115</v>
      </c>
      <c r="L4" s="18" t="str">
        <f>IFERROR(VLOOKUP(D4,DB!A:I,9,0),"")</f>
        <v>Latis</v>
      </c>
    </row>
    <row r="5" spans="1:12" ht="31.5" customHeight="1">
      <c r="A5" s="96"/>
      <c r="B5" s="18" t="str">
        <f>IFERROR(VLOOKUP(D5,DB!A:K,11,0),"")</f>
        <v/>
      </c>
      <c r="C5" s="18"/>
      <c r="D5" s="18"/>
      <c r="E5" s="97"/>
      <c r="F5" s="98"/>
      <c r="G5" s="99">
        <f ca="1">IFERROR(NOW()-F5,"-")</f>
        <v>45996.92819849537</v>
      </c>
      <c r="H5" s="98"/>
      <c r="I5" s="18" t="str">
        <f>IFERROR(VLOOKUP(D5,DB!A:F,6,0),"")</f>
        <v/>
      </c>
      <c r="J5" s="18" t="str">
        <f>IFERROR(VLOOKUP(D5,DB!A:G,7,0),"")</f>
        <v/>
      </c>
      <c r="K5" s="19"/>
      <c r="L5" s="18" t="str">
        <f>IFERROR(VLOOKUP(D5,DB!A:I,9,0),"")</f>
        <v/>
      </c>
    </row>
    <row r="6" spans="1:12" ht="31.5" customHeight="1">
      <c r="A6" s="96"/>
      <c r="B6" s="18" t="str">
        <f>IFERROR(VLOOKUP(D6,DB!A:K,11,0),"")</f>
        <v/>
      </c>
      <c r="C6" s="18"/>
      <c r="D6" s="18"/>
      <c r="E6" s="97"/>
      <c r="F6" s="98"/>
      <c r="G6" s="99">
        <f ca="1">IFERROR(NOW()-F6,"-")</f>
        <v>45996.92819849537</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45996.92819849537</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45996.92819849537</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45996.92819849537</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45996.92819849537</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45996.92819849537</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45996.92819849537</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45996.92819849537</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45996.92819849537</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45996.92819849537</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45996.92819849537</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45996.92819849537</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45996.92819849537</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45996.92819849537</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45996.92819849537</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45996.92819849537</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45996.92819849537</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45996.92819849537</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45996.92819849537</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45996.92819849537</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45996.92819849537</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45996.92819849537</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45996.92819849537</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45996.92819849537</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45996.92819849537</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45996.92819849537</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45996.92819849537</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45996.92819849537</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45996.92819849537</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45996.92819849537</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45996.92819849537</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45996.92819849537</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45996.92819849537</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45996.92819849537</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45996.92819849537</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45996.92819849537</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45996.92819849537</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45996.92819849537</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45996.92819849537</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45996.92819849537</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45996.92819849537</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45996.92819849537</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45996.92819849537</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45996.92819849537</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45996.92819849537</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45996.92819849537</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45996.92819849537</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45996.92819849537</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45996.92819849537</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45996.92819849537</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45996.92819849537</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45996.92819849537</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45996.92819849537</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45996.92819849537</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45996.92819849537</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45996.92819849537</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45996.92819849537</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45996.92819849537</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45996.92819849537</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45996.92819849537</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45996.92819849537</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45996.92819849537</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45996.92819849537</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45996.92819849537</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45996.92819849537</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45996.92819849537</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45996.92819849537</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45996.92819849537</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45996.92819849537</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45996.92819849537</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45996.92819849537</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45996.92819849537</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45996.92819849537</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45996.92819849537</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45996.92819849537</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45996.92819849537</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45996.92819849537</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45996.92819849537</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45996.92819849537</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45996.92819849537</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45996.92819849537</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45996.92819849537</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45996.92819849537</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45996.92819849537</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45996.92819849537</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45996.92819849537</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45996.92819849537</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45996.92819849537</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45996.92819849537</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45996.92819849537</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45996.92819849537</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45996.92819849537</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45996.92819849537</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45996.92819849537</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45996.92819849537</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45996.92819849537</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45996.92819849537</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45996.92819849537</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45996.92819849537</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45996.92819849537</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45996.92819849537</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45996.92819849537</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45996.92819849537</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45996.92819849537</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45996.92819849537</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45996.92819849537</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45996.92819849537</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45996.92819849537</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45996.92819849537</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45996.92819849537</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45996.92819849537</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45996.92819849537</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45996.92819849537</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45996.92819849537</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45996.92819849537</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45996.92819849537</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45996.92819849537</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45996.92819849537</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45996.92819849537</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45996.92819849537</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45996.92819849537</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45996.92819849537</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45996.92819849537</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45996.92819849537</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45996.92819849537</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45996.92819849537</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45996.92819849537</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45996.92819849537</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45996.92819849537</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45996.92819849537</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45996.92819849537</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45996.92819849537</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45996.92819849537</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45996.92819849537</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45996.92819849537</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45996.92819849537</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45996.92819849537</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45996.92819849537</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45996.92819849537</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45996.92819849537</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45996.92819849537</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45996.92819849537</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45996.92819849537</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45996.92819849537</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45996.92819849537</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45996.92819849537</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45996.92819849537</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45996.92819849537</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45996.92819849537</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45996.92819849537</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45996.92819849537</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45996.92819849537</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45996.92819849537</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45996.92819849537</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45996.92819849537</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45996.92819849537</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45996.92819849537</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45996.92819849537</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45996.92819849537</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45996.92819849537</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45996.92819849537</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45996.92819849537</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45996.92819849537</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45996.92819849537</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45996.92819849537</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45996.92819849537</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45996.92819849537</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45996.92819849537</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45996.92819849537</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45996.92819849537</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45996.92819849537</v>
      </c>
      <c r="H176" s="98"/>
      <c r="I176" s="18" t="str">
        <f>IFERROR(VLOOKUP(D176,DB!A:F,6,0),"")</f>
        <v/>
      </c>
      <c r="J176" s="18" t="str">
        <f>IFERROR(VLOOKUP(D176,DB!A:G,7,0),"")</f>
        <v/>
      </c>
      <c r="K176" s="19"/>
      <c r="L176" s="18" t="str">
        <f>IFERROR(VLOOKUP(D176,DB!A:I,9,0),"")</f>
        <v/>
      </c>
    </row>
    <row r="177" spans="1:12" ht="31.5" customHeight="1">
      <c r="A177" s="151"/>
      <c r="B177" s="152" t="str">
        <f>IFERROR(VLOOKUP(D177,DB!A:K,11,0),"")</f>
        <v/>
      </c>
      <c r="C177" s="152"/>
      <c r="D177" s="152"/>
      <c r="E177" s="152"/>
      <c r="F177" s="153"/>
      <c r="G177" s="154">
        <f ca="1">IFERROR(NOW()-F177,"-")</f>
        <v>45996.92819849537</v>
      </c>
      <c r="H177" s="153"/>
      <c r="I177" s="152" t="str">
        <f>IFERROR(VLOOKUP(D177,DB!A:F,6,0),"")</f>
        <v/>
      </c>
      <c r="J177" s="152" t="str">
        <f>IFERROR(VLOOKUP(D177,DB!A:G,7,0),"")</f>
        <v/>
      </c>
      <c r="K177" s="155"/>
      <c r="L177" s="152" t="str">
        <f>IFERROR(VLOOKUP(D177,DB!A:I,9,0),"")</f>
        <v/>
      </c>
    </row>
    <row r="178" spans="1:12" ht="31.5" customHeight="1">
      <c r="A178" s="96"/>
      <c r="B178" s="18" t="str">
        <f>IFERROR(VLOOKUP(D178,DB!A:K,11,0),"")</f>
        <v/>
      </c>
      <c r="C178" s="18"/>
      <c r="D178" s="18"/>
      <c r="E178" s="18"/>
      <c r="F178" s="98"/>
      <c r="G178" s="99">
        <f ca="1">IFERROR(NOW()-F178,"-")</f>
        <v>45996.92819849537</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45996.92819849537</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45996.92819849537</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45996.92819849537</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45996.92819849537</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45996.92819849537</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45996.92819849537</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45996.92819849537</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45996.92819849537</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45996.92819849537</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45996.92819849537</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45996.92819849537</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45996.92819849537</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45996.92819849537</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45996.92819849537</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45996.92819849537</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45996.92819849537</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45996.92819849537</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45996.92819849537</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45996.92819849537</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45996.92819849537</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45996.92819849537</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45996.92819849537</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45996.92819849537</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45996.92819849537</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45996.92819849537</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45996.92819849537</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45996.92819849537</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45996.92819849537</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45996.92819849537</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45996.92819849537</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45996.92819849537</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45996.92819849537</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45996.92819849537</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45996.92819849537</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45996.92819849537</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45996.92819849537</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45996.92819849537</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45996.92819849537</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45996.92819849537</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45996.92819849537</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45996.92819849537</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45996.92819849537</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45996.92819849537</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45996.92819849537</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45996.92819849537</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45996.92819849537</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45996.92819849537</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45996.92819849537</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45996.92819849537</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45996.92819849537</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45996.92819849537</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45996.92819849537</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45996.92819849537</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45996.92819849537</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45996.92819849537</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45996.92819849537</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45996.92819849537</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45996.92819849537</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45996.92819849537</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45996.92819849537</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45996.92819849537</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45996.92819849537</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45996.92819849537</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45996.92819849537</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45996.92819849537</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45996.92819849537</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45996.92819849537</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45996.92819849537</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45996.92819849537</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45996.92819849537</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45996.92819849537</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45996.92819849537</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45996.92819849537</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45996.92819849537</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45996.92819849537</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45996.92819849537</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45996.92819849537</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45996.92819849537</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45996.92819849537</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45996.92819849537</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45996.92819849537</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45996.92819849537</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45996.92819849537</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45996.92819849537</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45996.92819849537</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45996.92819849537</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45996.92819849537</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45996.92819849537</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45996.92819849537</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45996.92819849537</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45996.92819849537</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45996.92819849537</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45996.92819849537</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45996.92819849537</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45996.92819849537</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45996.92819849537</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45996.92819849537</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45996.92819849537</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45996.92819849537</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45996.92819849537</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45996.92819849537</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45996.92819849537</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45996.92819849537</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45996.92819849537</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45996.92819849537</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45996.92819849537</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45996.92819849537</v>
      </c>
      <c r="H285" s="98"/>
      <c r="I285" s="18" t="str">
        <f>IFERROR(VLOOKUP(D285,DB!A:F,6,0),"")</f>
        <v/>
      </c>
      <c r="J285" s="18" t="str">
        <f>IFERROR(VLOOKUP(D285,DB!A:G,7,0),"")</f>
        <v/>
      </c>
      <c r="K285" s="19"/>
      <c r="L285" s="18" t="str">
        <f>IFERROR(VLOOKUP(D285,DB!A:I,9,0),"")</f>
        <v/>
      </c>
    </row>
    <row r="286" spans="1:12" ht="31.5" customHeight="1">
      <c r="A286" s="151"/>
      <c r="B286" s="152" t="str">
        <f>IFERROR(VLOOKUP(D286,DB!A:K,11,0),"")</f>
        <v/>
      </c>
      <c r="C286" s="152"/>
      <c r="D286" s="152"/>
      <c r="E286" s="152"/>
      <c r="F286" s="153"/>
      <c r="G286" s="154">
        <f ca="1">IFERROR(NOW()-F286,"-")</f>
        <v>45996.92819849537</v>
      </c>
      <c r="H286" s="153"/>
      <c r="I286" s="152" t="str">
        <f>IFERROR(VLOOKUP(D286,DB!A:F,6,0),"")</f>
        <v/>
      </c>
      <c r="J286" s="152" t="str">
        <f>IFERROR(VLOOKUP(D286,DB!A:G,7,0),"")</f>
        <v/>
      </c>
      <c r="K286" s="155"/>
      <c r="L286" s="152" t="str">
        <f>IFERROR(VLOOKUP(D286,DB!A:I,9,0),"")</f>
        <v/>
      </c>
    </row>
  </sheetData>
  <dataValidations count="2">
    <dataValidation allowBlank="1" showInputMessage="1" showErrorMessage="1" sqref="E1" xr:uid="{4D935161-CDD3-4592-B877-3FB59C99E142}"/>
    <dataValidation type="list" allowBlank="1" showInputMessage="1" showErrorMessage="1" sqref="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58"/>
      <c r="E2" s="18"/>
      <c r="F2" s="20"/>
      <c r="G2" s="21">
        <f t="shared" ref="G2:G12" ca="1" si="0">IFERROR(NOW()-F2,"-")</f>
        <v>45996.92819849537</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45996.92819849537</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45996.92819849537</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45996.92819849537</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45996.92819849537</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45996.92819849537</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45996.92819849537</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45996.92819849537</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45996.92819849537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45996.92819849537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45996.92819849537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45996.92819849537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45996.92819849537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45996.92819849537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45996.92819849537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45996.92819849537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45996.92819849537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45996.92819849537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45996.92819849537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45996.92819849537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45996.92819849537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45996.92819849537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45996.92819849537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45996.92819849537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45996.92819849537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45996.92819849537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45996.92819849537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45996.92819849537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45996.92819849537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45996.92819849537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45996.92819849537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45996.92819849537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45996.92819849537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45996.92819849537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45996.92819849537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45996.92819849537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45996.92819849537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45996.92819849537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45996.92819849537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45996.92819849537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45996.92819849537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45996.92819849537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45996.92819849537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45996.92819849537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45996.92819849537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45996.92819849537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45996.92819849537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45996.92819849537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45996.92819849537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45996.92819849537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45996.92819849537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45996.92819849537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45996.92819849537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45996.92819849537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45996.92819849537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45996.92819849537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45996.92819849537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45996.92819849537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45996.92819849537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45996.92819849537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45996.92819849537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45996.92819849537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45996.92819849537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45996.92819849537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45996.92819849537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45996.92819849537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45996.92819849537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45996.92819849537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45996.92819849537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45996.92819849537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45996.92819849537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45996.92819849537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45996.92819849537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45996.92819849537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45996.92819849537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45996.92819849537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45996.92819849537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45996.92819849537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45996.92819849537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45996.92819849537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45996.92819849537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45996.92819849537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45996.92819849537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45996.92819849537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45996.92819849537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45996.92819849537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45996.92819849537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45996.92819849537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45996.92819849537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45996.92819849537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45996.92819849537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45996.92819849537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45996.92819849537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45996.92819849537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45996.92819849537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45996.92819849537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45996.92819849537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45996.92819849537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45996.92819849537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45996.92819849537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45996.92819849537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45996.92819849537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45996.92819849537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45996.92819849537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45996.92819849537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45996.92819849537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45996.92819849537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45996.92819849537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45996.92819849537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45996.92819849537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45996.92819849537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45996.92819849537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45996.92819849537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45996.92819849537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45996.92819849537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45996.92819849537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45996.92819849537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45996.92819849537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45996.92819849537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45996.92819849537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45996.92819849537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45996.92819849537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45996.92819849537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45996.92819849537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45996.92819849537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45996.92819849537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45996.92819849537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45996.92819849537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45996.92819849537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45996.92819849537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45996.92819849537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45996.92819849537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45996.92819849537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45996.92819849537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45996.92819849537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45996.92819849537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45996.92819849537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45996.92819849537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45996.92819849537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45996.92819849537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45996.92819849537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45996.92819849537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45996.92819849537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45996.92819849537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45996.92819849537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45996.92819849537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45996.92819849537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45996.92819849537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45996.92819849537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45996.92819849537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45996.92819849537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45996.92819849537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45996.92819849537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45996.92819849537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45996.92819849537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45996.92819849537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45996.92819849537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45996.92819849537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45996.92819849537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45996.92819849537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45996.92819849537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45996.92819849537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45996.92819849537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45996.92819849537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45996.92819849537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45996.92819849537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45996.92819849537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45996.92819849537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45996.92819849537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45996.92819849537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45996.92819849537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45996.92819849537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45996.92819849537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45996.92819849537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45996.92819849537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45996.92819849537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45996.92819849537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45996.92819849537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45996.92819849537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45996.92819849537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45996.92819849537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45996.92819849537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45996.92819849537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45996.92819849537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45996.92819849537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45996.92819849537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45996.92819849537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45996.92819849537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45996.92819849537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45996.92819849537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45996.92819849537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45996.92819849537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45996.92819849537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45996.92819849537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45996.92819849537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45996.92819849537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45996.92819849537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45996.92819849537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45996.92819849537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45996.92819849537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45996.92819849537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45996.92819849537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45996.92819849537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45996.92819849537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45996.92819849537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45996.92819849537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45996.92819849537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45996.92819849537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45996.92819849537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45996.92819849537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45996.92819849537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45996.92819849537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45996.92819849537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45996.92819849537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45996.92819849537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45996.92819849537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45996.92819849537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45996.92819849537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45996.92819849537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45996.92819849537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45996.92819849537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45996.92819849537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45996.92819849537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45996.92819849537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45996.92819849537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45996.92819849537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45996.92819849537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45996.92819849537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45996.92819849537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45996.92819849537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45996.92819849537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45996.92819849537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45996.92819849537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45996.92819849537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45996.92819849537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45996.92819849537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45996.92819849537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45996.92819849537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45996.92819849537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45996.92819849537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45996.92819849537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45996.92819849537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45996.92819849537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45996.92819849537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45996.92819849537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45996.92819849537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45996.92819849537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45996.92819849537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45996.92819849537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45996.92819849537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45996.92819849537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45996.92819849537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45996.92819849537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45996.92819849537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45996.92819849537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45996.92819849537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45996.92819849537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45996.92819849537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45996.92819849537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45996.92819849537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45996.92819849537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45996.92819849537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45996.92819849537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45996.92819849537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45996.92819849537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45996.92819849537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45996.92819849537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45996.92819849537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45996.92819849537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45996.92819849537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45996.92819849537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45996.92819849537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45996.92819849537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45996.92819849537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45996.92819849537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45996.92819849537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45996.92819849537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45996.92819849537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45996.92819849537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45996.92819849537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45996.92819849537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45996.92819849537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45996.92819849537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45996.92819849537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45996.92819849537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45996.92819849537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45996.92819849537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45996.92819849537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45996.92819849537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45996.92819849537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45996.92819849537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45996.92819849537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45996.92819849537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45996.92819849537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45996.92819849537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45996.92819849537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45996.92819849537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45996.92819849537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45996.92819849537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45996.92819849537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45996.92819849537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45996.92819849537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45996.92819849537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45996.92819849537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45996.92819849537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45996.92819849537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45996.92819849537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45996.92819849537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45996.92819849537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45996.92819849537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45996.92819849537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45996.92819849537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45996.92819849537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45996.92819849537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45996.92819849537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45996.92819849537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45996.92819849537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45996.92819849537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45996.92819849537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45996.92819849537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45996.92819849537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45996.92819849537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45996.92819849537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45996.92819849537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45996.92819849537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45996.92819849537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45996.92819849537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45996.92819849537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45996.92819849537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45996.92819849537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45996.92819849537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45996.92819849537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45996.92819849537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45996.92819849537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45996.92819849537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45996.92819849537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45996.92819849537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45996.92819849537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45996.92819849537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45996.92819849537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45996.92819849537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45996.92819849537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45996.92819849537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45996.92819849537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45996.92819849537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45996.92819849537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45996.92819849537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45996.92819849537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45996.92819849537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45996.92819849537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45996.92819849537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45996.92819849537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45996.92819849537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45996.92819849537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45996.92819849537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45996.92819849537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45996.92819849537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45996.92819849537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45996.92819849537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45996.92819849537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45996.92819849537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45996.92819849537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45996.92819849537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45996.92819849537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45996.92819849537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45996.92819849537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45996.92819849537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45996.92819849537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45996.92819849537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45996.92819849537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45996.92819849537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45996.92819849537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45996.92819849537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45996.92819849537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45996.92819849537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45996.92819849537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45996.92819849537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45996.92819849537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45996.92819849537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45996.92819849537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45996.92819849537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45996.92819849537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45996.92819849537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45996.92819849537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45996.92819849537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45996.92819849537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45996.92819849537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45996.92819849537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45996.92819849537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45996.92819849537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45996.92819849537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45996.92819849537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45996.92819849537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45996.92819849537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45996.92819849537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45996.92819849537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45996.92819849537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45996.92819849537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45996.92819849537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45996.92819849537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45996.92819849537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45996.92819849537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45996.92819849537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45996.92819849537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45996.92819849537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45996.92819849537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45996.92819849537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45996.92819849537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45996.92819849537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45996.92819849537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45996.92819849537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45996.92819849537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45996.92819849537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45996.92819849537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45996.92819849537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45996.92819849537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45996.92819849537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45996.92819849537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45996.92819849537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45996.92819849537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45996.92819849537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45996.92819849537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45996.92819849537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45996.92819849537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45996.92819849537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45996.92819849537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45996.92819849537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45996.92819849537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45996.92819849537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45996.92819849537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45996.92819849537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45996.92819849537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45996.92819849537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45996.92819849537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45996.92819849537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45996.92819849537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45996.92819849537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45996.92819849537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45996.92819849537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45996.92819849537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45996.92819849537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45996.92819849537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45996.92819849537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45996.92819849537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45996.92819849537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45996.92819849537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45996.92819849537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45996.92819849537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45996.92819849537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45996.92819849537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45996.92819849537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45996.92819849537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45996.92819849537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45996.92819849537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45996.92819849537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45996.92819849537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45996.92819849537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45996.92819849537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45996.92819849537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45996.92819849537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45996.92819849537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45996.92819849537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45996.92819849537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45996.92819849537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45996.92819849537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45996.92819849537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45996.92819849537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45996.92819849537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45996.92819849537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45996.92819849537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45996.92819849537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45996.92819849537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45996.92819849537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45996.92819849537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45996.92819849537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45996.92819849537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45996.92819849537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45996.92819849537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45996.92819849537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45996.92819849537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45996.92819849537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45996.92819849537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45996.92819849537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45996.92819849537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45996.92819849537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45996.92819849537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45996.92819849537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45996.92819849537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45996.92819849537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45996.92819849537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45996.92819849537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45996.92819849537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45996.92819849537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45996.92819849537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45996.92819849537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45996.92819849537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45996.92819849537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45996.92819849537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45996.92819849537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45996.92819849537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45996.92819849537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45996.92819849537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45996.92819849537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45996.92819849537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45996.92819849537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45996.92819849537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45996.92819849537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45996.92819849537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45996.92819849537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45996.92819849537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45996.92819849537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45996.92819849537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45996.92819849537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45996.92819849537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45996.92819849537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45996.92819849537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45996.92819849537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45996.92819849537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45996.92819849537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45996.92819849537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45996.92819849537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45996.92819849537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45996.92819849537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45996.92819849537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45996.92819849537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45996.92819849537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45996.92819849537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45996.92819849537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45996.92819849537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45996.92819849537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45996.92819849537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45996.92819849537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45996.92819849537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45996.92819849537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45996.92819849537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45996.92819849537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45996.92819849537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45996.92819849537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45996.92819849537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45996.92819849537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45996.92819849537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45996.92819849537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45996.92819849537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45996.92819849537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45996.92819849537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45996.92819849537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45996.92819849537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45996.92819849537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45996.92819849537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45996.92819849537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45996.92819849537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45996.92819849537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45996.92819849537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45996.92819849537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45996.92819849537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45996.92819849537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45996.92819849537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45996.92819849537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45996.92819849537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45996.92819849537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45996.92819849537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45996.92819849537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45996.92819849537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45996.92819849537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45996.92819849537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45996.92819849537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45996.92819849537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45996.92819849537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45996.92819849537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45996.92819849537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45996.92819849537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45996.92819849537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45996.92819849537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45996.92819849537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45996.92819849537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45996.92819849537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45996.92819849537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45996.92819849537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45996.92819849537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45996.92819849537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45996.92819849537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45996.92819849537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45996.92819849537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45996.92819849537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45996.92819849537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45996.92819849537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45996.92819849537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45996.92819849537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45996.92819849537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45996.92819849537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45996.92819849537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45996.92819849537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45996.92819849537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45996.92819849537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45996.92819849537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45996.92819849537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45996.92819849537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45996.92819849537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45996.92819849537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45996.92819849537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45996.92819849537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45996.92819849537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45996.92819849537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45996.92819849537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45996.92819849537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45996.92819849537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45996.92819849537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45996.92819849537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45996.92819849537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45996.92819849537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45996.92819849537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45996.92819849537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45996.92819849537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45996.92819849537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45996.92819849537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45996.92819849537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45996.92819849537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45996.92819849537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45996.92819849537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45996.92819849537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45996.92819849537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45996.92819849537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45996.92819849537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45996.92819849537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45996.92819849537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45996.92819849537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45996.92819849537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45996.92819849537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45996.92819849537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45996.92819849537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45996.92819849537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45996.92819849537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45996.92819849537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45996.92819849537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45996.92819849537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45996.92819849537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45996.92819849537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45996.92819849537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45996.92819849537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45996.92819849537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45996.92819849537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45996.92819849537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45996.92819849537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45996.92819849537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45996.92819849537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45996.92819849537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45996.92819849537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45996.92819849537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45996.92819849537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45996.92819849537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45996.92819849537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45996.92819849537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45996.92819849537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45996.92819849537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45996.92819849537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45996.92819849537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45996.92819849537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45996.92819849537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45996.92819849537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45996.92819849537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45996.92819849537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45996.92819849537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45996.92819849537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45996.92819849537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45996.92819849537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45996.92819849537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45996.92819849537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45996.92819849537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45996.92819849537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45996.92819849537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45996.92819849537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45996.92819849537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45996.92819849537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45996.92819849537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45996.92819849537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45996.92819849537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45996.92819849537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45996.92819849537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45996.92819849537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45996.92819849537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45996.92819849537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45996.92819849537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45996.92819849537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45996.92819849537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45996.92819849537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45996.92819849537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45996.92819849537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45996.92819849537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45996.92819849537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45996.92819849537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45996.92819849537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45996.92819849537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45996.92819849537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45996.92819849537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45996.92819849537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45996.92819849537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45996.92819849537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45996.92819849537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45996.92819849537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45996.92819849537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45996.92819849537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45996.92819849537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45996.92819849537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45996.92819849537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45996.92819849537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45996.92819849537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45996.92819849537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45996.92819849537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45996.92819849537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45996.92819849537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45996.92819849537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45996.92819849537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45996.92819849537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45996.92819849537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45996.92819849537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45996.92819849537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45996.92819849537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45996.92819849537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45996.92819849537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45996.92819849537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45996.92819849537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45996.92819849537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45996.92819849537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45996.92819849537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45996.92819849537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45996.92819849537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45996.92819849537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45996.92819849537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45996.92819849537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45996.92819849537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45996.92819849537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45996.92819849537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45996.92819849537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45996.92819849537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45996.92819849537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45996.92819849537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45996.92819849537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45996.92819849537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45996.92819849537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45996.92819849537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45996.92819849537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45996.92819849537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45996.92819849537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45996.92819849537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45996.92819849537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45996.92819849537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45996.92819849537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45996.92819849537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45996.92819849537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45996.92819849537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45996.92819849537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45996.92819849537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45996.92819849537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45996.92819849537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45996.92819849537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45996.92819849537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45996.92819849537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45996.92819849537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45996.92819849537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45996.92819849537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45996.92819849537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45996.92819849537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45996.92819849537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45996.92819849537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45996.92819849537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45996.92819849537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45996.92819849537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45996.92819849537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45996.92819849537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45996.92819849537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45996.92819849537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45996.92819849537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45996.92819849537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45996.92819849537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45996.92819849537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45996.92819849537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45996.92819849537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45996.92819849537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45996.92819849537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45996.92819849537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45996.92819849537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45996.92819849537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45996.92819849537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45996.92819849537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45996.92819849537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45996.92819849537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45996.92819849537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45996.92819849537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45996.92819849537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45996.92819849537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45996.92819849537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45996.92819849537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45996.92819849537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45996.92819849537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45996.92819849537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45996.92819849537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45996.92819849537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45996.92819849537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45996.92819849537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45996.92819849537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45996.92819849537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45996.92819849537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45996.92819849537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45996.92819849537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45996.92819849537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45996.92819849537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45996.92819849537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45996.92819849537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45996.92819849537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45996.92819849537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45996.92819849537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45996.92819849537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45996.92819849537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45996.92819849537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45996.92819849537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45996.92819849537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45996.92819849537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45996.92819849537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45996.92819849537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45996.92819849537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45996.92819849537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45996.92819849537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45996.92819849537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45996.92819849537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45996.92819849537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45996.92819849537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45996.92819849537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45996.92819849537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45996.92819849537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45996.92819849537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45996.92819849537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45996.92819849537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45996.92819849537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45996.92819849537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45996.92819849537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45996.92819849537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45996.92819849537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45996.92819849537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45996.92819849537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45996.92819849537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45996.92819849537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45996.92819849537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45996.92819849537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45996.92819849537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45996.92819849537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45996.92819849537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45996.92819849537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45996.92819849537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45996.92819849537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45996.92819849537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45996.92819849537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45996.92819849537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45996.92819849537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45996.92819849537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45996.92819849537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45996.92819849537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45996.92819849537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45996.92819849537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45996.92819849537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45996.92819849537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45996.92819849537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45996.92819849537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45996.92819849537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45996.92819849537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45996.92819849537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45996.92819849537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45996.92819849537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45996.92819849537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45996.92819849537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45996.92819849537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45996.92819849537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45996.92819849537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45996.92819849537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45996.92819849537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45996.92819849537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45996.92819849537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45996.92819849537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45996.92819849537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45996.92819849537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45996.92819849537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45996.92819849537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45996.92819849537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45996.92819849537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45996.92819849537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45996.92819849537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45996.92819849537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45996.92819849537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45996.92819849537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45996.92819849537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45996.92819849537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45996.92819849537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45996.92819849537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45996.92819849537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45996.92819849537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45996.92819849537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45996.92819849537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45996.92819849537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45996.92819849537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45996.92819849537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45996.92819849537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45996.92819849537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45996.92819849537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45996.92819849537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45996.92819849537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45996.92819849537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45996.92819849537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45996.92819849537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45996.92819849537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45996.92819849537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45996.92819849537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45996.92819849537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45996.92819849537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45996.92819849537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45996.92819849537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45996.92819849537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45996.92819849537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45996.92819849537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45996.92819849537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45996.92819849537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45996.92819849537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45996.92819849537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45996.92819849537</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4"/>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39116</v>
      </c>
      <c r="B2" s="87" t="str">
        <f>IFERROR(VLOOKUP(D2,DB!A:K,11,0),"")</f>
        <v>R4</v>
      </c>
      <c r="C2" s="89">
        <v>1</v>
      </c>
      <c r="D2" s="87" t="s">
        <v>35166</v>
      </c>
      <c r="E2" s="90" t="s">
        <v>39106</v>
      </c>
      <c r="F2" s="91">
        <v>45703.480717592596</v>
      </c>
      <c r="G2" s="92">
        <f ca="1">IFERROR(NOW()-F2,"")</f>
        <v>293.44748090277426</v>
      </c>
      <c r="H2" s="91">
        <v>45703.474768518521</v>
      </c>
      <c r="I2" s="91" t="str">
        <f>IFERROR(VLOOKUP(D2,DB!A:F,6,0),"")</f>
        <v>SCECO</v>
      </c>
      <c r="J2" s="91" t="str">
        <f>IFERROR(VLOOKUP(D2,DB!A:G,7,0),"")</f>
        <v>Dead</v>
      </c>
      <c r="K2" s="93" t="s">
        <v>39117</v>
      </c>
      <c r="L2" s="87" t="str">
        <f>IFERROR(VLOOKUP(D2,DB!A:I,9,0),"")</f>
        <v>Latis</v>
      </c>
    </row>
    <row r="3" spans="1:16" ht="15" customHeight="1">
      <c r="A3" s="108" t="s">
        <v>39118</v>
      </c>
      <c r="B3" s="108" t="str">
        <f>IFERROR(VLOOKUP(D3,DB!A:K,11,0),"")</f>
        <v>R4</v>
      </c>
      <c r="C3" s="89">
        <v>2</v>
      </c>
      <c r="D3" s="87" t="s">
        <v>35271</v>
      </c>
      <c r="E3" s="90" t="s">
        <v>39106</v>
      </c>
      <c r="F3" s="91">
        <v>45996.835416666669</v>
      </c>
      <c r="G3" s="92">
        <f t="shared" ref="G3:G10" ca="1" si="0">IFERROR(NOW()-F3,"")</f>
        <v>9.278182870184537E-2</v>
      </c>
      <c r="H3" s="91">
        <v>45996.825706018521</v>
      </c>
      <c r="I3" s="108" t="str">
        <f>IFERROR(VLOOKUP(D3,DB!A:F,6,0),"")</f>
        <v>Generator-SG</v>
      </c>
      <c r="J3" s="108" t="str">
        <f>IFERROR(VLOOKUP(D3,DB!A:G,7,0),"")</f>
        <v>Dead</v>
      </c>
      <c r="K3" s="93" t="s">
        <v>39119</v>
      </c>
      <c r="L3" s="87" t="str">
        <f>IFERROR(VLOOKUP(D3,DB!A:I,9,0),"")</f>
        <v>Latis</v>
      </c>
    </row>
    <row r="4" spans="1:16" ht="15" customHeight="1">
      <c r="A4" s="108"/>
      <c r="B4" s="108" t="str">
        <f>IFERROR(VLOOKUP(D4,DB!A:K,11,0),"")</f>
        <v/>
      </c>
      <c r="C4" s="89"/>
      <c r="D4" s="87"/>
      <c r="E4" s="90"/>
      <c r="F4" s="91"/>
      <c r="G4" s="92">
        <f t="shared" ca="1" si="0"/>
        <v>45996.92819849537</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45996.92819849537</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45996.92819849537</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45996.92819849537</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45996.92819849537</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45996.92819849537</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0"/>
        <v>45996.92819849537</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ref="G11:G74" ca="1" si="1">IFERROR(NOW()-F11,"")</f>
        <v>45996.92819849537</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1"/>
        <v>45996.92819849537</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1"/>
        <v>45996.92819849537</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1"/>
        <v>45996.92819849537</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45996.92819849537</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45996.92819849537</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45996.92819849537</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45996.92819849537</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45996.92819849537</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45996.92819849537</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45996.92819849537</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45996.92819849537</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45996.92819849537</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45996.92819849537</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45996.92819849537</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45996.92819849537</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45996.92819849537</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45996.92819849537</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45996.92819849537</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45996.92819849537</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45996.92819849537</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45996.92819849537</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45996.92819849537</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45996.92819849537</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45996.92819849537</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45996.92819849537</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45996.92819849537</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45996.92819849537</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45996.92819849537</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45996.92819849537</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45996.92819849537</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45996.92819849537</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45996.92819849537</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45996.92819849537</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45996.92819849537</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45996.92819849537</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45996.92819849537</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45996.92819849537</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45996.92819849537</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45996.92819849537</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45996.92819849537</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45996.92819849537</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45996.92819849537</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45996.92819849537</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45996.92819849537</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45996.92819849537</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45996.92819849537</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45996.92819849537</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45996.92819849537</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45996.92819849537</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45996.92819849537</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45996.92819849537</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45996.92819849537</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45996.92819849537</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45996.92819849537</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45996.92819849537</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45996.92819849537</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45996.92819849537</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45996.92819849537</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45996.92819849537</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45996.92819849537</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45996.92819849537</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45996.92819849537</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45996.92819849537</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ref="G75:G138" ca="1" si="2">IFERROR(NOW()-F75,"")</f>
        <v>45996.92819849537</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2"/>
        <v>45996.92819849537</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2"/>
        <v>45996.92819849537</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2"/>
        <v>45996.92819849537</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45996.92819849537</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45996.92819849537</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45996.92819849537</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45996.92819849537</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45996.92819849537</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45996.92819849537</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45996.92819849537</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45996.92819849537</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45996.92819849537</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45996.92819849537</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45996.92819849537</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45996.92819849537</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45996.92819849537</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45996.92819849537</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45996.92819849537</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45996.92819849537</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45996.92819849537</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45996.92819849537</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45996.92819849537</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45996.92819849537</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45996.92819849537</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45996.92819849537</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45996.92819849537</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45996.92819849537</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45996.92819849537</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45996.92819849537</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45996.92819849537</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45996.92819849537</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45996.92819849537</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45996.92819849537</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45996.92819849537</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45996.92819849537</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45996.92819849537</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45996.92819849537</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45996.92819849537</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45996.92819849537</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45996.92819849537</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45996.92819849537</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45996.92819849537</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45996.92819849537</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45996.92819849537</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45996.92819849537</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45996.92819849537</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45996.92819849537</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45996.92819849537</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45996.92819849537</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45996.92819849537</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45996.92819849537</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45996.92819849537</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45996.92819849537</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45996.92819849537</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45996.92819849537</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45996.92819849537</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45996.92819849537</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45996.92819849537</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45996.92819849537</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45996.92819849537</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45996.92819849537</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45996.92819849537</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45996.92819849537</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ref="G139:G184" ca="1" si="3">IFERROR(NOW()-F139,"")</f>
        <v>45996.92819849537</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3"/>
        <v>45996.92819849537</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3"/>
        <v>45996.92819849537</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3"/>
        <v>45996.92819849537</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45996.92819849537</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45996.92819849537</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45996.92819849537</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45996.92819849537</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45996.92819849537</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45996.92819849537</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45996.92819849537</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45996.92819849537</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45996.92819849537</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45996.92819849537</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45996.92819849537</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45996.92819849537</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45996.92819849537</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45996.92819849537</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45996.92819849537</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45996.92819849537</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45996.92819849537</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45996.92819849537</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45996.92819849537</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45996.92819849537</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45996.92819849537</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45996.92819849537</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45996.92819849537</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45996.92819849537</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45996.92819849537</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45996.92819849537</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45996.92819849537</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45996.92819849537</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45996.92819849537</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45996.92819849537</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45996.92819849537</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45996.92819849537</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45996.92819849537</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45996.92819849537</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45996.92819849537</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45996.92819849537</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45996.92819849537</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45996.92819849537</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45996.92819849537</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45996.92819849537</v>
      </c>
      <c r="H182" s="91"/>
      <c r="I182" s="108" t="str">
        <f>IFERROR(VLOOKUP(D182,DB!A:F,6,0),"")</f>
        <v/>
      </c>
      <c r="J182" s="108" t="str">
        <f>IFERROR(VLOOKUP(D182,DB!A:G,7,0),"")</f>
        <v/>
      </c>
      <c r="K182" s="93"/>
      <c r="L182" s="87" t="str">
        <f>IFERROR(VLOOKUP(D182,DB!A:I,9,0),"")</f>
        <v/>
      </c>
    </row>
    <row r="183" spans="1:12" ht="15" customHeight="1">
      <c r="A183" s="108"/>
      <c r="B183" s="108" t="str">
        <f>IFERROR(VLOOKUP(D183,DB!A:K,11,0),"")</f>
        <v/>
      </c>
      <c r="C183" s="89"/>
      <c r="D183" s="87"/>
      <c r="E183" s="90"/>
      <c r="F183" s="91"/>
      <c r="G183" s="92">
        <f t="shared" ca="1" si="3"/>
        <v>45996.92819849537</v>
      </c>
      <c r="H183" s="91"/>
      <c r="I183" s="108" t="str">
        <f>IFERROR(VLOOKUP(D183,DB!A:F,6,0),"")</f>
        <v/>
      </c>
      <c r="J183" s="108" t="str">
        <f>IFERROR(VLOOKUP(D183,DB!A:G,7,0),"")</f>
        <v/>
      </c>
      <c r="K183" s="93"/>
      <c r="L183" s="87" t="str">
        <f>IFERROR(VLOOKUP(D183,DB!A:I,9,0),"")</f>
        <v/>
      </c>
    </row>
    <row r="184" spans="1:12" ht="15" customHeight="1">
      <c r="A184" s="108"/>
      <c r="B184" s="108" t="str">
        <f>IFERROR(VLOOKUP(D184,DB!A:K,11,0),"")</f>
        <v/>
      </c>
      <c r="C184" s="89"/>
      <c r="D184" s="87"/>
      <c r="E184" s="90"/>
      <c r="F184" s="91"/>
      <c r="G184" s="92">
        <f t="shared" ca="1" si="3"/>
        <v>45996.92819849537</v>
      </c>
      <c r="H184" s="91"/>
      <c r="I184" s="108" t="str">
        <f>IFERROR(VLOOKUP(D184,DB!A:F,6,0),"")</f>
        <v/>
      </c>
      <c r="J184" s="108" t="str">
        <f>IFERROR(VLOOKUP(D184,DB!A:G,7,0),"")</f>
        <v/>
      </c>
      <c r="K184" s="93"/>
      <c r="L184" s="87" t="str">
        <f>IFERROR(VLOOKUP(D184,DB!A:I,9,0),"")</f>
        <v/>
      </c>
    </row>
  </sheetData>
  <dataValidations count="2">
    <dataValidation allowBlank="1" showInputMessage="1" showErrorMessage="1" sqref="E1" xr:uid="{A4F81451-56CC-4543-9497-104C4E44EE4B}"/>
    <dataValidation type="list" allowBlank="1" showInputMessage="1" showErrorMessage="1" sqref="E2:E18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0"/>
  <sheetViews>
    <sheetView workbookViewId="0">
      <selection activeCell="K6" sqref="K6"/>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39120</v>
      </c>
      <c r="B2" s="37" t="str">
        <f>IFERROR(VLOOKUP(D2,DB!A:K,11,0),"")</f>
        <v>R5</v>
      </c>
      <c r="C2" s="37">
        <v>3</v>
      </c>
      <c r="D2" s="101" t="s">
        <v>36085</v>
      </c>
      <c r="E2" s="37" t="s">
        <v>39106</v>
      </c>
      <c r="F2" s="38">
        <v>45891.832060185188</v>
      </c>
      <c r="G2" s="103">
        <f ca="1">IFERROR(NOW()-F2,"")</f>
        <v>105.09613831018214</v>
      </c>
      <c r="H2" s="38">
        <v>45891.790393518517</v>
      </c>
      <c r="I2" s="37" t="str">
        <f>IFERROR(VLOOKUP(D2,DB!A:F,6,0),"")</f>
        <v>Generator-SG</v>
      </c>
      <c r="J2" s="37" t="str">
        <f>IFERROR(VLOOKUP(D2,DB!A:G,7,0),"")</f>
        <v>Vandalized</v>
      </c>
      <c r="K2" s="37" t="s">
        <v>39121</v>
      </c>
      <c r="L2" s="37" t="str">
        <f>IFERROR(VLOOKUP(D2,DB!A:I,9,0),"")</f>
        <v>Latis</v>
      </c>
      <c r="M2" s="100"/>
    </row>
    <row r="3" spans="1:13" s="39" customFormat="1" ht="30.75">
      <c r="A3" s="37" t="s">
        <v>39122</v>
      </c>
      <c r="B3" s="37" t="str">
        <f>IFERROR(VLOOKUP(D3,DB!A:K,11,0),"")</f>
        <v>R5</v>
      </c>
      <c r="C3" s="37">
        <v>1</v>
      </c>
      <c r="D3" s="37" t="s">
        <v>33407</v>
      </c>
      <c r="E3" s="37" t="s">
        <v>39109</v>
      </c>
      <c r="F3" s="38">
        <v>45926.188877314817</v>
      </c>
      <c r="G3" s="103">
        <f t="shared" ref="G3" ca="1" si="0">IFERROR(NOW()-F3,"")</f>
        <v>70.739321180553816</v>
      </c>
      <c r="H3" s="38">
        <v>45926.158159722225</v>
      </c>
      <c r="I3" s="37" t="str">
        <f>IFERROR(VLOOKUP(D3,DB!A:F,6,0),"")</f>
        <v>SCECO</v>
      </c>
      <c r="J3" s="37" t="str">
        <f>IFERROR(VLOOKUP(D3,DB!A:G,7,0),"")</f>
        <v>Good</v>
      </c>
      <c r="K3" s="37" t="s">
        <v>39123</v>
      </c>
      <c r="L3" s="37" t="str">
        <f>IFERROR(VLOOKUP(D3,DB!A:I,9,0),"")</f>
        <v>Latis</v>
      </c>
      <c r="M3" s="100"/>
    </row>
    <row r="4" spans="1:13" s="39" customFormat="1" ht="39.75" customHeight="1">
      <c r="A4" s="104" t="s">
        <v>39124</v>
      </c>
      <c r="B4" s="104" t="str">
        <f>IFERROR(VLOOKUP(D4,DB!A:K,11,0),"")</f>
        <v>R5</v>
      </c>
      <c r="C4" s="104">
        <v>1</v>
      </c>
      <c r="D4" s="104" t="s">
        <v>34832</v>
      </c>
      <c r="E4" s="104" t="s">
        <v>39109</v>
      </c>
      <c r="F4" s="105">
        <v>45948.661111111112</v>
      </c>
      <c r="G4" s="106">
        <f t="shared" ref="G4" ca="1" si="1">IFERROR(NOW()-F4,"")</f>
        <v>48.267087384258048</v>
      </c>
      <c r="H4" s="105">
        <v>45948.661111111112</v>
      </c>
      <c r="I4" s="104" t="str">
        <f>IFERROR(VLOOKUP(D4,DB!A:F,6,0),"")</f>
        <v>SCECO</v>
      </c>
      <c r="J4" s="104" t="str">
        <f>IFERROR(VLOOKUP(D4,DB!A:G,7,0),"")</f>
        <v>Dead</v>
      </c>
      <c r="K4" s="104" t="s">
        <v>39125</v>
      </c>
      <c r="L4" s="104" t="str">
        <f>IFERROR(VLOOKUP(D4,DB!A:I,9,0),"")</f>
        <v>Latis</v>
      </c>
    </row>
    <row r="5" spans="1:13" s="39" customFormat="1" ht="30.75">
      <c r="A5" s="104" t="s">
        <v>39126</v>
      </c>
      <c r="B5" s="104" t="str">
        <f>IFERROR(VLOOKUP(D5,DB!A:K,11,0),"")</f>
        <v>R5</v>
      </c>
      <c r="C5" s="104">
        <v>1</v>
      </c>
      <c r="D5" s="104" t="s">
        <v>36592</v>
      </c>
      <c r="E5" s="104" t="s">
        <v>39106</v>
      </c>
      <c r="F5" s="105">
        <v>45981.373298611114</v>
      </c>
      <c r="G5" s="106">
        <f ca="1">IFERROR(NOW()-F5,"")</f>
        <v>15.554899884256884</v>
      </c>
      <c r="H5" s="133">
        <v>45981.360798611109</v>
      </c>
      <c r="I5" s="104" t="str">
        <f>IFERROR(VLOOKUP(D5,DB!A:F,6,0),"")</f>
        <v>SCECO</v>
      </c>
      <c r="J5" s="104" t="str">
        <f>IFERROR(VLOOKUP(D5,DB!A:G,7,0),"")</f>
        <v>Dead</v>
      </c>
      <c r="K5" s="104" t="s">
        <v>39127</v>
      </c>
      <c r="L5" s="104" t="str">
        <f>IFERROR(VLOOKUP(D5,DB!A:I,9,0),"")</f>
        <v>Latis</v>
      </c>
    </row>
    <row r="6" spans="1:13" ht="15.75">
      <c r="A6" s="37"/>
      <c r="B6" s="37" t="str">
        <f>IFERROR(VLOOKUP(D6,DB!A:K,11,0),"")</f>
        <v>R5</v>
      </c>
      <c r="C6" s="37">
        <v>3</v>
      </c>
      <c r="D6" s="150" t="s">
        <v>35295</v>
      </c>
      <c r="E6" s="37"/>
      <c r="F6" s="38"/>
      <c r="G6" s="132">
        <f t="shared" ref="G6:G20" ca="1" si="2">IFERROR(NOW()-F6,"")</f>
        <v>45996.92819849537</v>
      </c>
      <c r="H6" s="38"/>
      <c r="I6" s="37" t="str">
        <f>IFERROR(VLOOKUP(D6,DB!A:F,6,0),"")</f>
        <v>Generator-SG</v>
      </c>
      <c r="J6" s="37" t="str">
        <f>IFERROR(VLOOKUP(D6,DB!A:G,7,0),"")</f>
        <v>Vandalized</v>
      </c>
      <c r="K6" s="37"/>
      <c r="L6" s="37" t="str">
        <f>IFERROR(VLOOKUP(D6,DB!A:I,9,0),"")</f>
        <v>Latis</v>
      </c>
    </row>
    <row r="7" spans="1:13">
      <c r="A7" s="37"/>
      <c r="B7" s="37" t="str">
        <f>IFERROR(VLOOKUP(D7,DB!A:K,11,0),"")</f>
        <v/>
      </c>
      <c r="C7" s="37"/>
      <c r="D7" s="37"/>
      <c r="E7" s="37"/>
      <c r="F7" s="38"/>
      <c r="G7" s="132">
        <f t="shared" ca="1" si="2"/>
        <v>45996.92819849537</v>
      </c>
      <c r="H7" s="38"/>
      <c r="I7" s="37" t="str">
        <f>IFERROR(VLOOKUP(D7,DB!A:F,6,0),"")</f>
        <v/>
      </c>
      <c r="J7" s="37" t="str">
        <f>IFERROR(VLOOKUP(D7,DB!A:G,7,0),"")</f>
        <v/>
      </c>
      <c r="K7" s="37"/>
      <c r="L7" s="37" t="str">
        <f>IFERROR(VLOOKUP(D7,DB!A:I,9,0),"")</f>
        <v/>
      </c>
    </row>
    <row r="8" spans="1:13">
      <c r="A8" s="37"/>
      <c r="B8" s="37" t="str">
        <f>IFERROR(VLOOKUP(D8,DB!A:K,11,0),"")</f>
        <v/>
      </c>
      <c r="C8" s="37"/>
      <c r="D8" s="156"/>
      <c r="E8" s="37"/>
      <c r="F8" s="38"/>
      <c r="G8" s="132">
        <f t="shared" ca="1" si="2"/>
        <v>45996.92819849537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45996.92819849537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45996.92819849537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45996.92819849537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45996.92819849537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45996.92819849537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45996.92819849537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45996.92819849537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45996.92819849537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45996.92819849537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45996.92819849537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45996.92819849537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2"/>
        <v>45996.92819849537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ref="G21:G52" ca="1" si="3">IFERROR(NOW()-F21,"")</f>
        <v>45996.92819849537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45996.92819849537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45996.92819849537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45996.92819849537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45996.92819849537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45996.92819849537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45996.92819849537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45996.92819849537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45996.92819849537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45996.92819849537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45996.92819849537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45996.92819849537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45996.92819849537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45996.92819849537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45996.92819849537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45996.92819849537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45996.92819849537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45996.92819849537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45996.92819849537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45996.92819849537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45996.92819849537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45996.92819849537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45996.92819849537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45996.92819849537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45996.92819849537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45996.92819849537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45996.92819849537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45996.92819849537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2">
        <f t="shared" ca="1" si="3"/>
        <v>45996.92819849537</v>
      </c>
      <c r="H49" s="38"/>
      <c r="I49" s="37" t="str">
        <f>IFERROR(VLOOKUP(D49,DB!A:F,6,0),"")</f>
        <v/>
      </c>
      <c r="J49" s="37" t="str">
        <f>IFERROR(VLOOKUP(D49,DB!A:G,7,0),"")</f>
        <v/>
      </c>
      <c r="K49" s="37"/>
      <c r="L49" s="37" t="str">
        <f>IFERROR(VLOOKUP(D49,DB!A:I,9,0),"")</f>
        <v/>
      </c>
    </row>
    <row r="50" spans="1:12">
      <c r="A50" s="147"/>
      <c r="B50" s="147" t="str">
        <f>IFERROR(VLOOKUP(D50,DB!A:K,11,0),"")</f>
        <v/>
      </c>
      <c r="C50" s="147"/>
      <c r="D50" s="147"/>
      <c r="E50" s="147"/>
      <c r="F50" s="148"/>
      <c r="G50" s="149">
        <f t="shared" ca="1" si="3"/>
        <v>45996.92819849537</v>
      </c>
      <c r="H50" s="148"/>
      <c r="I50" s="147" t="str">
        <f>IFERROR(VLOOKUP(D50,DB!A:F,6,0),"")</f>
        <v/>
      </c>
      <c r="J50" s="147" t="str">
        <f>IFERROR(VLOOKUP(D50,DB!A:G,7,0),"")</f>
        <v/>
      </c>
      <c r="K50" s="147"/>
      <c r="L50" s="147" t="str">
        <f>IFERROR(VLOOKUP(D50,DB!A:I,9,0),"")</f>
        <v/>
      </c>
    </row>
  </sheetData>
  <dataValidations count="2">
    <dataValidation allowBlank="1" showInputMessage="1" showErrorMessage="1" sqref="E1" xr:uid="{920C6338-E771-4DAE-8C89-92A9093EA4DE}"/>
    <dataValidation type="list" allowBlank="1" showInputMessage="1" showErrorMessage="1" sqref="E2:E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6"/>
  <sheetViews>
    <sheetView tabSelected="1" workbookViewId="0">
      <selection activeCell="J4" sqref="J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c r="B2" s="116" t="str">
        <f>IFERROR(VLOOKUP(D2,DB!A:K,11,0),"")</f>
        <v/>
      </c>
      <c r="C2" s="117"/>
      <c r="D2" s="116"/>
      <c r="E2" s="139"/>
      <c r="F2" s="118"/>
      <c r="G2" s="72">
        <f t="shared" ref="G2:G50" ca="1" si="0">IFERROR(NOW()-F2,"-")</f>
        <v>45996.92819849537</v>
      </c>
      <c r="H2" s="118"/>
      <c r="I2" s="116" t="str">
        <f>IFERROR(VLOOKUP(D2,DB!A:F,6,0),"")</f>
        <v/>
      </c>
      <c r="J2" s="116" t="str">
        <f>IFERROR(VLOOKUP(D2,DB!A:G,7,0),"")</f>
        <v/>
      </c>
      <c r="K2" s="119"/>
      <c r="L2" s="134" t="str">
        <f>IFERROR(VLOOKUP(D2,DB!A:I,9,0),"")</f>
        <v/>
      </c>
    </row>
    <row r="3" spans="1:16382" ht="31.5" customHeight="1">
      <c r="A3" s="115"/>
      <c r="B3" s="116" t="str">
        <f>IFERROR(VLOOKUP(D3,DB!A:K,11,0),"")</f>
        <v/>
      </c>
      <c r="C3" s="117"/>
      <c r="D3" s="116"/>
      <c r="E3" s="139"/>
      <c r="F3" s="118"/>
      <c r="G3" s="72">
        <f t="shared" ca="1" si="0"/>
        <v>45996.92819849537</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45996.92819849537</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45996.92819849537</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45996.92819849537</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45996.92819849537</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45996.92819849537</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45996.92819849537</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45996.92819849537</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45996.92819849537</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45996.92819849537</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45996.92819849537</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45996.92819849537</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45996.92819849537</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45996.92819849537</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45996.92819849537</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45996.92819849537</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45996.92819849537</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45996.92819849537</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45996.92819849537</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45996.92819849537</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45996.92819849537</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45996.92819849537</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45996.92819849537</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45996.92819849537</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45996.92819849537</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45996.92819849537</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45996.92819849537</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45996.92819849537</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45996.92819849537</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45996.92819849537</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45996.92819849537</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45996.92819849537</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45996.92819849537</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45996.92819849537</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45996.92819849537</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45996.92819849537</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45996.92819849537</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45996.92819849537</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45996.92819849537</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45996.92819849537</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45996.92819849537</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45996.92819849537</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45996.92819849537</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45996.92819849537</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45996.92819849537</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45996.92819849537</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45996.92819849537</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45996.92819849537</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ref="G51:G114" ca="1" si="1">IFERROR(NOW()-F51,"-")</f>
        <v>45996.92819849537</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1"/>
        <v>45996.92819849537</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1"/>
        <v>45996.92819849537</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1"/>
        <v>45996.92819849537</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45996.92819849537</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45996.92819849537</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45996.92819849537</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45996.92819849537</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45996.92819849537</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45996.92819849537</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45996.92819849537</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45996.92819849537</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45996.92819849537</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45996.92819849537</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45996.92819849537</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45996.92819849537</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45996.92819849537</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45996.92819849537</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45996.92819849537</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45996.92819849537</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45996.92819849537</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45996.92819849537</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45996.92819849537</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45996.92819849537</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45996.92819849537</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45996.92819849537</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45996.92819849537</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45996.92819849537</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45996.92819849537</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45996.92819849537</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45996.92819849537</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45996.92819849537</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45996.92819849537</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45996.92819849537</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45996.92819849537</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45996.92819849537</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45996.92819849537</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45996.92819849537</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45996.92819849537</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45996.92819849537</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45996.92819849537</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45996.92819849537</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45996.92819849537</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45996.92819849537</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45996.92819849537</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45996.92819849537</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45996.92819849537</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45996.92819849537</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45996.92819849537</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45996.92819849537</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45996.92819849537</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45996.92819849537</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45996.92819849537</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45996.92819849537</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45996.92819849537</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45996.92819849537</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45996.92819849537</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45996.92819849537</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45996.92819849537</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45996.92819849537</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45996.92819849537</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45996.92819849537</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45996.92819849537</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45996.92819849537</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ref="G115:G178" ca="1" si="2">IFERROR(NOW()-F115,"-")</f>
        <v>45996.92819849537</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2"/>
        <v>45996.92819849537</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2"/>
        <v>45996.92819849537</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2"/>
        <v>45996.92819849537</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45996.92819849537</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45996.92819849537</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45996.92819849537</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45996.92819849537</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45996.92819849537</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45996.92819849537</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45996.92819849537</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45996.92819849537</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45996.92819849537</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45996.92819849537</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45996.92819849537</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45996.92819849537</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45996.92819849537</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45996.92819849537</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45996.92819849537</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45996.92819849537</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45996.92819849537</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45996.92819849537</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45996.92819849537</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45996.92819849537</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45996.92819849537</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45996.92819849537</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45996.92819849537</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45996.92819849537</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45996.92819849537</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45996.92819849537</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45996.92819849537</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45996.92819849537</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45996.92819849537</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45996.92819849537</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45996.92819849537</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45996.92819849537</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45996.92819849537</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45996.92819849537</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45996.92819849537</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45996.92819849537</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45996.92819849537</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45996.92819849537</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45996.92819849537</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45996.92819849537</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45996.92819849537</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45996.92819849537</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45996.92819849537</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45996.92819849537</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45996.92819849537</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45996.92819849537</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45996.92819849537</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45996.92819849537</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45996.92819849537</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45996.92819849537</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45996.92819849537</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45996.92819849537</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45996.92819849537</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45996.92819849537</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45996.92819849537</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45996.92819849537</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45996.92819849537</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45996.92819849537</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45996.92819849537</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45996.92819849537</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ref="G179:G242" ca="1" si="3">IFERROR(NOW()-F179,"-")</f>
        <v>45996.92819849537</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3"/>
        <v>45996.92819849537</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3"/>
        <v>45996.92819849537</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3"/>
        <v>45996.92819849537</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45996.92819849537</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45996.92819849537</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45996.92819849537</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45996.92819849537</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45996.92819849537</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45996.92819849537</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45996.92819849537</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45996.92819849537</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45996.92819849537</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45996.92819849537</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45996.92819849537</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45996.92819849537</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45996.92819849537</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45996.92819849537</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45996.92819849537</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45996.92819849537</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45996.92819849537</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45996.92819849537</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45996.92819849537</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45996.92819849537</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45996.92819849537</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45996.92819849537</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45996.92819849537</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45996.92819849537</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45996.92819849537</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45996.92819849537</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45996.92819849537</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45996.92819849537</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45996.92819849537</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45996.92819849537</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45996.92819849537</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45996.92819849537</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45996.92819849537</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45996.92819849537</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45996.92819849537</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45996.92819849537</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45996.92819849537</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45996.92819849537</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45996.92819849537</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45996.92819849537</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45996.92819849537</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45996.92819849537</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45996.92819849537</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45996.92819849537</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45996.92819849537</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45996.92819849537</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45996.92819849537</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45996.92819849537</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45996.92819849537</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45996.92819849537</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45996.92819849537</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45996.92819849537</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45996.92819849537</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45996.92819849537</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45996.92819849537</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45996.92819849537</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45996.92819849537</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45996.92819849537</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45996.92819849537</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45996.92819849537</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ref="G243:G306" ca="1" si="4">IFERROR(NOW()-F243,"-")</f>
        <v>45996.92819849537</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4"/>
        <v>45996.92819849537</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4"/>
        <v>45996.92819849537</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4"/>
        <v>45996.92819849537</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45996.92819849537</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45996.92819849537</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45996.92819849537</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45996.92819849537</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45996.92819849537</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45996.92819849537</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45996.92819849537</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45996.92819849537</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45996.92819849537</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45996.92819849537</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45996.92819849537</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45996.92819849537</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45996.92819849537</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45996.92819849537</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45996.92819849537</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45996.92819849537</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45996.92819849537</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45996.92819849537</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45996.92819849537</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45996.92819849537</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45996.92819849537</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45996.92819849537</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45996.92819849537</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45996.92819849537</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45996.92819849537</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45996.92819849537</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45996.92819849537</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45996.92819849537</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45996.92819849537</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45996.92819849537</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45996.92819849537</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45996.92819849537</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45996.92819849537</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45996.92819849537</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45996.92819849537</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45996.92819849537</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45996.92819849537</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45996.92819849537</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45996.92819849537</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45996.92819849537</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45996.92819849537</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45996.92819849537</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45996.92819849537</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45996.92819849537</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45996.92819849537</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45996.92819849537</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45996.92819849537</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45996.92819849537</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45996.92819849537</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45996.92819849537</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45996.92819849537</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45996.92819849537</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45996.92819849537</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45996.92819849537</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45996.92819849537</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45996.92819849537</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45996.92819849537</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45996.92819849537</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45996.92819849537</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45996.92819849537</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ref="G307:G370" ca="1" si="5">IFERROR(NOW()-F307,"-")</f>
        <v>45996.92819849537</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5"/>
        <v>45996.92819849537</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5"/>
        <v>45996.92819849537</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5"/>
        <v>45996.92819849537</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45996.92819849537</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45996.92819849537</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45996.92819849537</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45996.92819849537</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45996.92819849537</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45996.92819849537</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45996.92819849537</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45996.92819849537</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45996.92819849537</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45996.92819849537</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45996.92819849537</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45996.92819849537</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45996.92819849537</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45996.92819849537</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45996.92819849537</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45996.92819849537</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45996.92819849537</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45996.92819849537</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45996.92819849537</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45996.92819849537</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45996.92819849537</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45996.92819849537</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45996.92819849537</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45996.92819849537</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45996.92819849537</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45996.92819849537</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45996.92819849537</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45996.92819849537</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45996.92819849537</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45996.92819849537</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45996.92819849537</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45996.92819849537</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45996.92819849537</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45996.92819849537</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45996.92819849537</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45996.92819849537</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45996.92819849537</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45996.92819849537</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45996.92819849537</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45996.92819849537</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45996.92819849537</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45996.92819849537</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45996.92819849537</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45996.92819849537</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45996.92819849537</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45996.92819849537</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45996.92819849537</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45996.92819849537</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45996.92819849537</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45996.92819849537</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45996.92819849537</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45996.92819849537</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45996.92819849537</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45996.92819849537</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45996.92819849537</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45996.92819849537</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45996.92819849537</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45996.92819849537</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45996.92819849537</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45996.92819849537</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ref="G371:G434" ca="1" si="6">IFERROR(NOW()-F371,"-")</f>
        <v>45996.92819849537</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6"/>
        <v>45996.92819849537</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6"/>
        <v>45996.92819849537</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6"/>
        <v>45996.92819849537</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45996.92819849537</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45996.92819849537</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45996.92819849537</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45996.92819849537</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45996.92819849537</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45996.92819849537</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45996.92819849537</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45996.92819849537</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45996.92819849537</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45996.92819849537</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45996.92819849537</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45996.92819849537</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45996.92819849537</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45996.92819849537</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45996.92819849537</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45996.92819849537</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45996.92819849537</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45996.92819849537</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45996.92819849537</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45996.92819849537</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45996.92819849537</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45996.92819849537</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45996.92819849537</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45996.92819849537</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45996.92819849537</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45996.92819849537</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45996.92819849537</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45996.92819849537</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45996.92819849537</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45996.92819849537</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45996.92819849537</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45996.92819849537</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45996.92819849537</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45996.92819849537</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45996.92819849537</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45996.92819849537</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45996.92819849537</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45996.92819849537</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45996.92819849537</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45996.92819849537</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45996.92819849537</v>
      </c>
      <c r="H415" s="118"/>
      <c r="I415" s="116" t="str">
        <f>IFERROR(VLOOKUP(D415,DB!A:F,6,0),"")</f>
        <v/>
      </c>
      <c r="J415" s="116" t="str">
        <f>IFERROR(VLOOKUP(D415,DB!A:G,7,0),"")</f>
        <v/>
      </c>
      <c r="K415" s="119"/>
      <c r="L415" s="134" t="str">
        <f>IFERROR(VLOOKUP(D415,DB!A:I,9,0),"")</f>
        <v/>
      </c>
    </row>
    <row r="416" spans="1:12" ht="31.5" customHeight="1">
      <c r="A416" s="140"/>
      <c r="B416" s="141" t="str">
        <f>IFERROR(VLOOKUP(D416,DB!A:K,11,0),"")</f>
        <v/>
      </c>
      <c r="C416" s="142"/>
      <c r="D416" s="141"/>
      <c r="E416" s="139"/>
      <c r="F416" s="143"/>
      <c r="G416" s="144">
        <f t="shared" ca="1" si="6"/>
        <v>45996.92819849537</v>
      </c>
      <c r="H416" s="143"/>
      <c r="I416" s="141" t="str">
        <f>IFERROR(VLOOKUP(D416,DB!A:F,6,0),"")</f>
        <v/>
      </c>
      <c r="J416" s="141" t="str">
        <f>IFERROR(VLOOKUP(D416,DB!A:G,7,0),"")</f>
        <v/>
      </c>
      <c r="K416" s="145"/>
      <c r="L416" s="146" t="str">
        <f>IFERROR(VLOOKUP(D416,DB!A:I,9,0),"")</f>
        <v/>
      </c>
    </row>
  </sheetData>
  <dataValidations count="2">
    <dataValidation allowBlank="1" showInputMessage="1" showErrorMessage="1" sqref="E1" xr:uid="{9E1BC488-8814-4F8A-8DBE-742B3278AB71}"/>
    <dataValidation type="list" allowBlank="1" showInputMessage="1" showErrorMessage="1" sqref="E2:E41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2025-12-05T19:17:28Z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