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78" documentId="120_S{2AC9BD13-BADA-5192-A53E-5A8FF88502F6}" xr6:coauthVersionLast="47" xr6:coauthVersionMax="47" xr10:uidLastSave="{6ED1353B-B52F-47F1-847D-50A5C37691B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<sst xmlns="http://schemas.openxmlformats.org/spreadsheetml/2006/main" count="181554" uniqueCount="39148">
  <si>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</si>
  <si>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</si>
  <si>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</si>
  <si>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</si>
  <si>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</si>
  <si>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</si>
  <si>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</si>
  <si>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</si>
  <si>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</si>
  <si>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</si>
  <si>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</si>
  <si>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</si>
  <si>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</si>
  <si>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</si>
  <si>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</si>
  <si>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</si>
  <si>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</si>
  <si>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</si>
  <si>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</si>
  <si>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</si>
  <si>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</si>
  <si>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</si>
  <si>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</si>
  <si>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</si>
  <si>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</si>
  <si>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</si>
  <si>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</si>
  <si>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</si>
  <si>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</si>
  <si>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</si>
  <si>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</si>
  <si>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</si>
  <si>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</si>
  <si>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</si>
  <si>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</si>
  <si>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</si>
  <si>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</si>
  <si>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</si>
  <si>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</si>
  <si>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</si>
  <si>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</si>
  <si>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</si>
  <si>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</si>
  <si>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</si>
  <si>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</si>
  <si>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</si>
  <si>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</si>
  <si>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</si>
  <si>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</si>
  <si>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</si>
  <si>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</si>
  <si>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</si>
  <si>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</si>
  <si>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</si>
  <si>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</si>
  <si>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</si>
  <si>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</si>
  <si>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</si>
  <si>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</si>
  <si>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</si>
  <si>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</si>
  <si>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</si>
  <si>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</si>
  <si>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</si>
  <si>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</si>
  <si>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</si>
  <si>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</si>
  <si>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</si>
  <si>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</si>
  <si>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</si>
  <si>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</si>
  <si>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</si>
  <si>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</si>
  <si>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</si>
  <si>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</si>
  <si>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</si>
  <si>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</si>
  <si>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</si>
  <si>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</si>
  <si>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</si>
  <si>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</si>
  <si>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</si>
  <si>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</si>
  <si>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</si>
  <si>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</si>
  <si>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</si>
  <si>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</si>
  <si>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</si>
  <si>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</si>
  <si>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</si>
  <si>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</si>
  <si>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</si>
  <si>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</si>
  <si>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</si>
  <si>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</si>
  <si>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</si>
  <si>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</si>
  <si>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</si>
  <si>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</si>
  <si>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</si>
  <si>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</si>
  <si>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</si>
  <si>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</si>
  <si>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</si>
  <si>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</si>
  <si>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</si>
  <si>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</si>
  <si>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</si>
  <si>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</si>
  <si>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</si>
  <si>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</si>
  <si>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</si>
  <si>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</si>
  <si>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</si>
  <si>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</si>
  <si>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</si>
  <si>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</si>
  <si>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</si>
  <si>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</si>
  <si>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</si>
  <si>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</si>
  <si>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</si>
  <si>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</si>
  <si>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</si>
  <si>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</si>
  <si>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</si>
  <si>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</si>
  <si>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</si>
  <si>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</si>
  <si>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</si>
  <si>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</si>
  <si>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</si>
  <si>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</si>
  <si>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</si>
  <si>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</si>
  <si>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</si>
  <si>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</si>
  <si>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</si>
  <si>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</si>
  <si>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</si>
  <si>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</si>
  <si>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</si>
  <si>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</si>
  <si>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</si>
  <si>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</si>
  <si>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</si>
  <si>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</si>
  <si>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</si>
  <si>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</si>
  <si>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</si>
  <si>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</si>
  <si>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</si>
  <si>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</si>
  <si>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</si>
  <si>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</si>
  <si>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</si>
  <si>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</si>
  <si>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</si>
  <si>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</si>
  <si>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</si>
  <si>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</si>
  <si>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</si>
  <si>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</si>
  <si>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</si>
  <si>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</si>
  <si>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</si>
  <si>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</si>
  <si>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</si>
  <si>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</si>
  <si>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</si>
  <si>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</si>
  <si>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</si>
  <si>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</si>
  <si>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</si>
  <si>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</si>
  <si>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</si>
  <si>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</si>
  <si>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</si>
  <si>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</si>
  <si>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</si>
  <si>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</si>
  <si>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</si>
  <si>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</si>
  <si>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</si>
  <si>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</si>
  <si>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</si>
  <si>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</si>
  <si>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</si>
  <si>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</si>
  <si>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</si>
  <si>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</si>
  <si>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</si>
  <si>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</si>
  <si>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</si>
  <si>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</si>
  <si>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</si>
  <si>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</si>
  <si>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</si>
  <si>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</si>
  <si>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</si>
  <si>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</si>
  <si>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</si>
  <si>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</si>
  <si>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</si>
  <si>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</si>
  <si>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</si>
  <si>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</si>
  <si>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</si>
  <si>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</si>
  <si>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</si>
  <si>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</si>
  <si>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</si>
  <si>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</si>
  <si>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</si>
  <si>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</si>
  <si>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</si>
  <si>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</si>
  <si>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</si>
  <si>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</si>
  <si>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</si>
  <si>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</si>
  <si>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</si>
  <si>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</si>
  <si>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</si>
  <si>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</si>
  <si>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</si>
  <si>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</si>
  <si>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</si>
  <si>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</si>
  <si>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</si>
  <si>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</si>
  <si>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</si>
  <si>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</si>
  <si>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</si>
  <si>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</si>
  <si>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</si>
  <si>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</si>
  <si>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</si>
  <si>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</si>
  <si>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</si>
  <si>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</si>
  <si>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</si>
  <si>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</si>
  <si>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</si>
  <si>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</si>
  <si>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</si>
  <si>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</si>
  <si>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</si>
  <si>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</si>
  <si>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</si>
  <si>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</si>
  <si>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</si>
  <si>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</si>
  <si>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</si>
  <si>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</si>
  <si>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</si>
  <si>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</si>
  <si>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</si>
  <si>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</si>
  <si>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</si>
  <si>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</si>
  <si>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</si>
  <si>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</si>
  <si>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</si>
  <si>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</si>
  <si>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</si>
  <si>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</si>
  <si>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</si>
  <si>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</si>
  <si>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</si>
  <si>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</si>
  <si>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</si>
  <si>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</si>
  <si>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</si>
  <si>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</si>
  <si>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</si>
  <si>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</si>
  <si>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</si>
  <si>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</si>
  <si>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</si>
  <si>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</si>
  <si>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</si>
  <si>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</si>
  <si>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</si>
  <si>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</si>
  <si>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</si>
  <si>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</si>
  <si>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</si>
  <si>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</si>
  <si>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</si>
  <si>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</si>
  <si>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</si>
  <si>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</si>
  <si>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</si>
  <si>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</si>
  <si>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</si>
  <si>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</si>
  <si>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</si>
  <si>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</si>
  <si>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</si>
  <si>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</si>
  <si>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</si>
  <si>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</si>
  <si>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</si>
  <si>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</si>
  <si>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</si>
  <si>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</si>
  <si>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</si>
  <si>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</si>
  <si>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</si>
  <si>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</si>
  <si>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</si>
  <si>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</si>
  <si>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</si>
  <si>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</si>
  <si>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</si>
  <si>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</si>
  <si>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</si>
  <si>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</si>
  <si>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</si>
  <si>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</si>
  <si>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</si>
  <si>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</si>
  <si>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</si>
  <si>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</si>
  <si>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</si>
  <si>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</si>
  <si>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</si>
  <si>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</si>
  <si>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</si>
  <si>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</si>
  <si>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</si>
  <si>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</si>
  <si>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</si>
  <si>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</si>
  <si>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</si>
  <si>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</si>
  <si>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</si>
  <si>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</si>
  <si>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</si>
  <si>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</si>
  <si>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</si>
  <si>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</si>
  <si>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</si>
  <si>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</si>
  <si>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</si>
  <si>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</si>
  <si>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</si>
  <si>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</si>
  <si>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</si>
  <si>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</si>
  <si>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</si>
  <si>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</si>
  <si>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</si>
  <si>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</si>
  <si>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</si>
  <si>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</si>
  <si>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</si>
  <si>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</si>
  <si>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</si>
  <si>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</si>
  <si>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</si>
  <si>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</si>
  <si>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</si>
  <si>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</si>
  <si>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</si>
  <si>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</si>
  <si>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</si>
  <si>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</si>
  <si>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</si>
  <si>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</si>
  <si>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</si>
  <si>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</si>
  <si>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</si>
  <si>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</si>
  <si>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</si>
  <si>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</si>
  <si>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</si>
  <si>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</si>
  <si>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</si>
  <si>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</si>
  <si>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</si>
  <si>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</si>
  <si>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</si>
  <si>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</si>
  <si>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</si>
  <si>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</si>
  <si>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</si>
  <si>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</si>
  <si>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</si>
  <si>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</si>
  <si>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</si>
  <si>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</si>
  <si>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</si>
  <si>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</si>
  <si>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</si>
  <si>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</si>
  <si>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</si>
  <si>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</si>
  <si>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</si>
  <si>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</si>
  <si>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</si>
  <si>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</si>
  <si>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</si>
  <si>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</si>
  <si>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</si>
  <si>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</si>
  <si>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</si>
  <si>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</si>
  <si>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</si>
  <si>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</si>
  <si>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</si>
  <si>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</si>
  <si>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</si>
  <si>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</si>
  <si>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</si>
  <si>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</si>
  <si>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</si>
  <si>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</si>
  <si>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</si>
  <si>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</si>
  <si>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</si>
  <si>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</si>
  <si>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</si>
  <si>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</si>
  <si>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</si>
  <si>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</si>
  <si>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</si>
  <si>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</si>
  <si>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</si>
  <si>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</si>
  <si>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</si>
  <si>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</si>
  <si>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</si>
  <si>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</si>
  <si>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</si>
  <si>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</si>
  <si>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</si>
  <si>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</si>
  <si>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</si>
  <si>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</si>
  <si>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</si>
  <si>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</si>
  <si>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</si>
  <si>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</si>
  <si>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</si>
  <si>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</si>
  <si>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</si>
  <si>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</si>
  <si>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</si>
  <si>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</si>
  <si>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</si>
  <si>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</si>
  <si>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</si>
  <si>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</si>
  <si>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</si>
  <si>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</si>
  <si>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</si>
  <si>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</si>
  <si>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</si>
  <si>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</si>
  <si>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</si>
  <si>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</si>
  <si>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</si>
  <si>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</si>
  <si>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</si>
  <si>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</si>
  <si>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</si>
  <si>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</si>
  <si>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</si>
  <si>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</si>
  <si>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</si>
  <si>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</si>
  <si>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</si>
  <si>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</si>
  <si>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</si>
  <si>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</si>
  <si>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</si>
  <si>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</si>
  <si>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</si>
  <si>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</si>
  <si>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</si>
  <si>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</si>
  <si>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</si>
  <si>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</si>
  <si>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</si>
  <si>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</si>
  <si>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</si>
  <si>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</si>
  <si>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</si>
  <si>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</si>
  <si>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</si>
  <si>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</si>
  <si>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</si>
  <si>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</si>
  <si>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</si>
  <si>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</si>
  <si>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</si>
  <si>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</si>
  <si>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</si>
  <si>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</si>
  <si>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</si>
  <si>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</si>
  <si>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</si>
  <si>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</si>
  <si>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</si>
  <si>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</si>
  <si>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</si>
  <si>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</si>
  <si>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</si>
  <si>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</si>
  <si>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</si>
  <si>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</si>
  <si>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</si>
  <si>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</si>
  <si>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</si>
  <si>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</si>
  <si>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</si>
  <si>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</si>
  <si>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</si>
  <si>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</si>
  <si>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</si>
  <si>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</si>
  <si>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</si>
  <si>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</si>
  <si>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</si>
  <si>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</si>
  <si>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</si>
  <si>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</si>
  <si>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</si>
  <si>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</si>
  <si>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</si>
  <si>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</si>
  <si>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</si>
  <si>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</si>
  <si>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</si>
  <si>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</si>
  <si>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</si>
  <si>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</si>
  <si>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</si>
  <si>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</si>
  <si>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</si>
  <si>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</si>
  <si>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</si>
  <si>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</si>
  <si>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</si>
  <si>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</si>
  <si>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</si>
  <si>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</si>
  <si>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</si>
  <si>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</si>
  <si>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</si>
  <si>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</si>
  <si>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</si>
  <si>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</si>
  <si>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</si>
  <si>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</si>
  <si>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</si>
  <si>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</si>
  <si>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</si>
  <si>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</si>
  <si>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</si>
  <si>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</si>
  <si>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</si>
  <si>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</si>
  <si>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</si>
  <si>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</si>
  <si>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</si>
  <si>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</si>
  <si>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</si>
  <si>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</si>
  <si>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</si>
  <si>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</si>
  <si>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</si>
  <si>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</si>
  <si>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</si>
  <si>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</si>
  <si>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</si>
  <si>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</si>
  <si>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</si>
  <si>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</si>
  <si>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</si>
  <si>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</si>
  <si>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</si>
  <si>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</si>
  <si>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</si>
  <si>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</si>
  <si>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</si>
  <si>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</si>
  <si>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</si>
  <si>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</si>
  <si>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</si>
  <si>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</si>
  <si>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</si>
  <si>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</si>
  <si>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</si>
  <si>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</si>
  <si>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</si>
  <si>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</si>
  <si>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</si>
  <si>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</si>
  <si>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</si>
  <si>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</si>
  <si>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</si>
  <si>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</si>
  <si>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</si>
  <si>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</si>
  <si>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</si>
  <si>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</si>
  <si>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</si>
  <si>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</si>
  <si>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</si>
  <si>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</si>
  <si>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</si>
  <si>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</si>
  <si>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</si>
  <si>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</si>
  <si>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</si>
  <si>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</si>
  <si>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</si>
  <si>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</si>
  <si>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</si>
  <si>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</si>
  <si>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</si>
  <si>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</si>
  <si>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</si>
  <si>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</si>
  <si>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</si>
  <si>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</si>
  <si>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</si>
  <si>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</si>
  <si>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</si>
  <si>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</si>
  <si>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</si>
  <si>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</si>
  <si>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</si>
  <si>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</si>
  <si>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</si>
  <si>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</si>
  <si>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</si>
  <si>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</si>
  <si>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</si>
  <si>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</si>
  <si>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</si>
  <si>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</si>
  <si>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</si>
  <si>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</si>
  <si>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</si>
  <si>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</si>
  <si>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</si>
  <si>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</si>
  <si>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</si>
  <si>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</si>
  <si>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</si>
  <si>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</si>
  <si>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</si>
  <si>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</si>
  <si>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</si>
  <si>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</si>
  <si>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</si>
  <si>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</si>
  <si>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</si>
  <si>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</si>
  <si>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</si>
  <si>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</si>
  <si>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</si>
  <si>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</si>
  <si>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</si>
  <si>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</si>
  <si>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</si>
  <si>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</si>
  <si>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</si>
  <si>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</si>
  <si>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</si>
  <si>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</si>
  <si>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</si>
  <si>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</si>
  <si>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</si>
  <si>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</si>
  <si>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</si>
  <si>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</si>
  <si>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</si>
  <si>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</si>
  <si>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</si>
  <si>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</si>
  <si>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</si>
  <si>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</si>
  <si>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</si>
  <si>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</si>
  <si>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</si>
  <si>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</si>
  <si>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</si>
  <si>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</si>
  <si>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</si>
  <si>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</si>
  <si>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</si>
  <si>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</si>
  <si>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</si>
  <si>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</si>
  <si>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</si>
  <si>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</si>
  <si>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</si>
  <si>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</si>
  <si>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</si>
  <si>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</si>
  <si>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</si>
  <si>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</si>
  <si>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</si>
  <si>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</si>
  <si>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</si>
  <si>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</si>
  <si>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</si>
  <si>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</si>
  <si>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</si>
  <si>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</si>
  <si>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</si>
  <si>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</si>
  <si>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</si>
  <si>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</si>
  <si>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</si>
  <si>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</si>
  <si>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</si>
  <si>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</si>
  <si>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</si>
  <si>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</si>
  <si>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</si>
  <si>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</si>
  <si>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</si>
  <si>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</si>
  <si>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</si>
  <si>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</si>
  <si>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</si>
  <si>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</si>
  <si>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</si>
  <si>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</si>
  <si>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</si>
  <si>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</si>
  <si>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</si>
  <si>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</si>
  <si>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</si>
  <si>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</si>
  <si>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</si>
  <si>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</si>
  <si>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</si>
  <si>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</si>
  <si>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</si>
  <si>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</si>
  <si>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</si>
  <si>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</si>
  <si>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</si>
  <si>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</si>
  <si>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</si>
  <si>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</si>
  <si>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</si>
  <si>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</si>
  <si>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</si>
  <si>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</si>
  <si>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</si>
  <si>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</si>
  <si>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</si>
  <si>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</si>
  <si>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</si>
  <si>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</si>
  <si>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</si>
  <si>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</si>
  <si>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</si>
  <si>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</si>
  <si>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</si>
  <si>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</si>
  <si>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</si>
  <si>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</si>
  <si>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</si>
  <si>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</si>
  <si>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</si>
  <si>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</si>
  <si>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</si>
  <si>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</si>
  <si>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</si>
  <si>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</si>
  <si>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</si>
  <si>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</si>
  <si>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</si>
  <si>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</si>
  <si>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</si>
  <si>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</si>
  <si>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</si>
  <si>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</si>
  <si>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</si>
  <si>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</si>
  <si>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</si>
  <si>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</si>
  <si>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</si>
  <si>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</si>
  <si>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</si>
  <si>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</si>
  <si>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</si>
  <si>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</si>
  <si>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</si>
  <si>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</si>
  <si>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</si>
  <si>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</si>
  <si>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</si>
  <si>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</si>
  <si>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</si>
  <si>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</si>
  <si>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</si>
  <si>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</si>
  <si>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</si>
  <si>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</si>
  <si>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</si>
  <si>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</si>
  <si>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</si>
  <si>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</si>
  <si>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</si>
  <si>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</si>
  <si>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</si>
  <si>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</si>
  <si>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</si>
  <si>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</si>
  <si>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</si>
  <si>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</si>
  <si>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</si>
  <si>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</si>
  <si>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</si>
  <si>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</si>
  <si>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</si>
  <si>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</si>
  <si>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</si>
  <si>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</si>
  <si>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</si>
  <si>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</si>
  <si>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</si>
  <si>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</si>
  <si>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</si>
  <si>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</si>
  <si>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</si>
  <si>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</si>
  <si>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</si>
  <si>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</si>
  <si>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</si>
  <si>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</si>
  <si>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</si>
  <si>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</si>
  <si>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</si>
  <si>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</si>
  <si>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</si>
  <si>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</si>
  <si>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</si>
  <si>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</si>
  <si>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</si>
  <si>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</si>
  <si>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</si>
  <si>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</si>
  <si>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</si>
  <si>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</si>
  <si>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</si>
  <si>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</si>
  <si>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</si>
  <si>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</si>
  <si>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</si>
  <si>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</si>
  <si>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</si>
  <si>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</si>
  <si>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</si>
  <si>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</si>
  <si>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</si>
  <si>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</si>
  <si>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</si>
  <si>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</si>
  <si>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</si>
  <si>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</si>
  <si>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</si>
  <si>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</si>
  <si>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</si>
  <si>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</si>
  <si>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</si>
  <si>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</si>
  <si>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</si>
  <si>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</si>
  <si>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</si>
  <si>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</si>
  <si>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</si>
  <si>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</si>
  <si>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</si>
  <si>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</si>
  <si>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</si>
  <si>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</si>
  <si>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</si>
  <si>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</si>
  <si>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</si>
  <si>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</si>
  <si>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</si>
  <si>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</si>
  <si>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</si>
  <si>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</si>
  <si>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</si>
  <si>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</si>
  <si>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</si>
  <si>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</si>
  <si>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</si>
  <si>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</si>
  <si>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</si>
  <si>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</si>
  <si>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</si>
  <si>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</si>
  <si>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</si>
  <si>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</si>
  <si>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</si>
  <si>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</si>
  <si>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</si>
  <si>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</si>
  <si>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</si>
  <si>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</si>
  <si>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</si>
  <si>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</si>
  <si>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</si>
  <si>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</si>
  <si>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</si>
  <si>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</si>
  <si>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</si>
  <si>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</si>
  <si>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</si>
  <si>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</si>
  <si>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</si>
  <si>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</si>
  <si>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</si>
  <si>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</si>
  <si>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</si>
  <si>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</si>
  <si>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</si>
  <si>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</si>
  <si>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</si>
  <si>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</si>
  <si>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</si>
  <si>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</si>
  <si>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</si>
  <si>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</si>
  <si>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</si>
  <si>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</si>
  <si>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</si>
  <si>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</si>
  <si>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</si>
  <si>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</si>
  <si>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</si>
  <si>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</si>
  <si>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</si>
  <si>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</si>
  <si>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</si>
  <si>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</si>
  <si>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</si>
  <si>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</si>
  <si>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</si>
  <si>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</si>
  <si>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</si>
  <si>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</si>
  <si>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</si>
  <si>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</si>
  <si>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</si>
  <si>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</si>
  <si>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</si>
  <si>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</si>
  <si>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</si>
  <si>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</si>
  <si>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</si>
  <si>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</si>
  <si>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</si>
  <si>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</si>
  <si>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</si>
  <si>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</si>
  <si>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</si>
  <si>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</si>
  <si>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</si>
  <si>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</si>
  <si>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</si>
  <si>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</si>
  <si>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</si>
  <si>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</si>
  <si>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</si>
  <si>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</si>
  <si>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</si>
  <si>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</si>
  <si>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</si>
  <si>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</si>
  <si>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</si>
  <si>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</si>
  <si>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</si>
  <si>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</si>
  <si>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</si>
  <si>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</si>
  <si>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</si>
  <si>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</si>
  <si>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</si>
  <si>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</si>
  <si>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</si>
  <si>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</si>
  <si>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</si>
  <si>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</si>
  <si>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</si>
  <si>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</si>
  <si>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</si>
  <si>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</si>
  <si>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</si>
  <si>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</si>
  <si>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</si>
  <si>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</si>
  <si>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</si>
  <si>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</si>
  <si>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</si>
  <si>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</si>
  <si>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</si>
  <si>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</si>
  <si>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</si>
  <si>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</si>
  <si>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</si>
  <si>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</si>
  <si>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</si>
  <si>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</si>
  <si>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</si>
  <si>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</si>
  <si>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</si>
  <si>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</si>
  <si>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</si>
  <si>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</si>
  <si>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</si>
  <si>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</si>
  <si>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</si>
  <si>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</si>
  <si>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</si>
  <si>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</si>
  <si>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</si>
  <si>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</si>
  <si>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</si>
  <si>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</si>
  <si>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</si>
  <si>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</si>
  <si>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</si>
  <si>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</si>
  <si>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</si>
  <si>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</si>
  <si>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</si>
  <si>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</si>
  <si>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</si>
  <si>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</si>
  <si>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</si>
  <si>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</si>
  <si>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</si>
  <si>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</si>
  <si>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</si>
  <si>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</si>
  <si>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</si>
  <si>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</si>
  <si>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</si>
  <si>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</si>
  <si>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</si>
  <si>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</si>
  <si>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</si>
  <si>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</si>
  <si>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</si>
  <si>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</si>
  <si>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</si>
  <si>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</si>
  <si>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</si>
  <si>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</si>
  <si>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</si>
  <si>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</si>
  <si>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</si>
  <si>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</si>
  <si>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</si>
  <si>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</si>
  <si>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</si>
  <si>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</si>
  <si>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</si>
  <si>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</si>
  <si>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</si>
  <si>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</si>
  <si>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</si>
  <si>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</si>
  <si>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</si>
  <si>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</si>
  <si>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</si>
  <si>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</si>
  <si>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</si>
  <si>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</si>
  <si>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</si>
  <si>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</si>
  <si>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</si>
  <si>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</si>
  <si>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</si>
  <si>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</si>
  <si>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</si>
  <si>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</si>
  <si>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</si>
  <si>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</si>
  <si>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</si>
  <si>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</si>
  <si>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</si>
  <si>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</si>
  <si>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</si>
  <si>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</si>
  <si>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</si>
  <si>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</si>
  <si>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</si>
  <si>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</si>
  <si>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</si>
  <si>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</si>
  <si>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</si>
  <si>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</si>
  <si>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</si>
  <si>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</si>
  <si>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</si>
  <si>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</si>
  <si>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</si>
  <si>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</si>
  <si>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</si>
  <si>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</si>
  <si>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</si>
  <si>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</si>
  <si>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</si>
  <si>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</si>
  <si>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</si>
  <si>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</si>
  <si>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</si>
  <si>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</si>
  <si>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</si>
  <si>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</si>
  <si>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</si>
  <si>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</si>
  <si>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</si>
  <si>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</si>
  <si>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</si>
  <si>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</si>
  <si>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</si>
  <si>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</si>
  <si>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</si>
  <si>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</si>
  <si>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</si>
  <si>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</si>
  <si>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</si>
  <si>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</si>
  <si>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</si>
  <si>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</si>
  <si>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</si>
  <si>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</si>
  <si>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</si>
  <si>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</si>
  <si>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</si>
  <si>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</si>
  <si>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</si>
  <si>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</si>
  <si>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</si>
  <si>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</si>
  <si>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</si>
  <si>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</si>
  <si>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</si>
  <si>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</si>
  <si>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</si>
  <si>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</si>
  <si>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</si>
  <si>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</si>
  <si>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</si>
  <si>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</si>
  <si>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</si>
  <si>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</si>
  <si>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</si>
  <si>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</si>
  <si>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</si>
  <si>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</si>
  <si>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</si>
  <si>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</si>
  <si>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</si>
  <si>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</si>
  <si>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</si>
  <si>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</si>
  <si>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</si>
  <si>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</si>
  <si>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</si>
  <si>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</si>
  <si>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</si>
  <si>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</si>
  <si>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</si>
  <si>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</si>
  <si>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</si>
  <si>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</si>
  <si>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</si>
  <si>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</si>
  <si>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</si>
  <si>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</si>
  <si>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</si>
  <si>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</si>
  <si>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</si>
  <si>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</si>
  <si>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</si>
  <si>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</si>
  <si>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</si>
  <si>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</si>
  <si>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</si>
  <si>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</si>
  <si>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</si>
  <si>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</si>
  <si>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</si>
  <si>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</si>
  <si>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</si>
  <si>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</si>
  <si>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</si>
  <si>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</si>
  <si>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</si>
  <si>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</si>
  <si>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</si>
  <si>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</si>
  <si>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</si>
  <si>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</si>
  <si>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</si>
  <si>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</si>
  <si>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</si>
  <si>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</si>
  <si>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</si>
  <si>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</si>
  <si>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</si>
  <si>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</si>
  <si>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</si>
  <si>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</si>
  <si>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</si>
  <si>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</si>
  <si>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</si>
  <si>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</si>
  <si>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</si>
  <si>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</si>
  <si>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</si>
  <si>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</si>
  <si>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</si>
  <si>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</si>
  <si>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</si>
  <si>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</si>
  <si>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</si>
  <si>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</si>
  <si>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</si>
  <si>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</si>
  <si>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</si>
  <si>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</si>
  <si>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</si>
  <si>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</si>
  <si>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</si>
  <si>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</si>
  <si>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</si>
  <si>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</si>
  <si>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</si>
  <si>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</si>
  <si>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</si>
  <si>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</si>
  <si>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</si>
  <si>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</si>
  <si>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</si>
  <si>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</si>
  <si>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</si>
  <si>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</si>
  <si>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</si>
  <si>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</si>
  <si>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</si>
  <si>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</si>
  <si>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</si>
  <si>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</si>
  <si>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</si>
  <si>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</si>
  <si>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</si>
  <si>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</si>
  <si>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</si>
  <si>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</si>
  <si>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</si>
  <si>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</si>
  <si>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</si>
  <si>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</si>
  <si>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</si>
  <si>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</si>
  <si>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</si>
  <si>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</si>
  <si>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</si>
  <si>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</si>
  <si>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</si>
  <si>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</si>
  <si>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</si>
  <si>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</si>
  <si>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</si>
  <si>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</si>
  <si>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</si>
  <si>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</si>
  <si>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</si>
  <si>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</si>
  <si>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</si>
  <si>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</si>
  <si>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</si>
  <si>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</si>
  <si>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</si>
  <si>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</si>
  <si>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</si>
  <si>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</si>
  <si>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</si>
  <si>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</si>
  <si>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</si>
  <si>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</si>
  <si>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</si>
  <si>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</si>
  <si>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</si>
  <si>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</si>
  <si>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</si>
  <si>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</si>
  <si>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</si>
  <si>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</si>
  <si>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</si>
  <si>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</si>
  <si>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</si>
  <si>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</si>
  <si>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</si>
  <si>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</si>
  <si>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</si>
  <si>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</si>
  <si>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</si>
  <si>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</si>
  <si>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</si>
  <si>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</si>
  <si>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</si>
  <si>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</si>
  <si>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</si>
  <si>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</si>
  <si>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</si>
  <si>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</si>
  <si>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</si>
  <si>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</si>
  <si>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</si>
  <si>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</si>
  <si>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</si>
  <si>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</si>
  <si>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</si>
  <si>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</si>
  <si>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</si>
  <si>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</si>
  <si>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</si>
  <si>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</si>
  <si>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</si>
  <si>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</si>
  <si>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</si>
  <si>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</si>
  <si>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</si>
  <si>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</si>
  <si>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</si>
  <si>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</si>
  <si>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</si>
  <si>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</si>
  <si>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</si>
  <si>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</si>
  <si>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</si>
  <si>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</si>
  <si>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</si>
  <si>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</si>
  <si>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</si>
  <si>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</si>
  <si>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</si>
  <si>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</si>
  <si>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</si>
  <si>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</si>
  <si>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</si>
  <si>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</si>
  <si>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</si>
  <si>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</si>
  <si>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</si>
  <si>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</si>
  <si>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</si>
  <si>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</si>
  <si>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</si>
  <si>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</si>
  <si>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</si>
  <si>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</si>
  <si>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</si>
  <si>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</si>
  <si>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</si>
  <si>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</si>
  <si>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</si>
  <si>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</si>
  <si>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</si>
  <si>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</si>
  <si>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</si>
  <si>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</si>
  <si>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</si>
  <si>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</si>
  <si>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</si>
  <si>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</si>
  <si>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</si>
  <si>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</si>
  <si>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</si>
  <si>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</si>
  <si>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</si>
  <si>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</si>
  <si>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</si>
  <si>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</si>
  <si>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</si>
  <si>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</si>
  <si>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</si>
  <si>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</si>
  <si>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</si>
  <si>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</si>
  <si>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</si>
  <si>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</si>
  <si>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</si>
  <si>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</si>
  <si>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</si>
  <si>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</si>
  <si>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</si>
  <si>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</si>
  <si>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</si>
  <si>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</si>
  <si>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</si>
  <si>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</si>
  <si>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</si>
  <si>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</si>
  <si>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</si>
  <si>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</si>
  <si>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</si>
  <si>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</si>
  <si>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</si>
  <si>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</si>
  <si>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</si>
  <si>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</si>
  <si>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</si>
  <si>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</si>
  <si>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</si>
  <si>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</si>
  <si>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</si>
  <si>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</si>
  <si>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</si>
  <si>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</si>
  <si>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</si>
  <si>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</si>
  <si>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</si>
  <si>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</si>
  <si>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</si>
  <si>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</si>
  <si>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</si>
  <si>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</si>
  <si>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</si>
  <si>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</si>
  <si>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</si>
  <si>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</si>
  <si>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</si>
  <si>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</si>
  <si>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</si>
  <si>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</si>
  <si>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</si>
  <si>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</si>
  <si>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</si>
  <si>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</si>
  <si>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</si>
  <si>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</si>
  <si>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</si>
  <si>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</si>
  <si>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</si>
  <si>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</si>
  <si>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</si>
  <si>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</si>
  <si>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</si>
  <si>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</si>
  <si>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</si>
  <si>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</si>
  <si>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</si>
  <si>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</si>
  <si>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</si>
  <si>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</si>
  <si>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</si>
  <si>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</si>
  <si>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</si>
  <si>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</si>
  <si>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</si>
  <si>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</si>
  <si>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</si>
  <si>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</si>
  <si>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</si>
  <si>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</si>
  <si>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</si>
  <si>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</si>
  <si>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</si>
  <si>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</si>
  <si>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</si>
  <si>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</si>
  <si>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</si>
  <si>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</si>
  <si>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</si>
  <si>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</si>
  <si>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</si>
  <si>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</si>
  <si>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</si>
  <si>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</si>
  <si>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</si>
  <si>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</si>
  <si>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</si>
  <si>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</si>
  <si>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</si>
  <si>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</si>
  <si>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</si>
  <si>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</si>
  <si>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</si>
  <si>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</si>
  <si>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</si>
  <si>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</si>
  <si>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</si>
  <si>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</si>
  <si>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</si>
  <si>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</si>
  <si>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</si>
  <si>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</si>
  <si>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</si>
  <si>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</si>
  <si>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</si>
  <si>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</si>
  <si>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</si>
  <si>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</si>
  <si>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</si>
  <si>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</si>
  <si>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</si>
  <si>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</si>
  <si>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</si>
  <si>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</si>
  <si>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</si>
  <si>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</si>
  <si>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</si>
  <si>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</si>
  <si>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</si>
  <si>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</si>
  <si>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</si>
  <si>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</si>
  <si>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</si>
  <si>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</si>
  <si>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</si>
  <si>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</si>
  <si>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</si>
  <si>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</si>
  <si>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</si>
  <si>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</si>
  <si>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</si>
  <si>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</si>
  <si>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</si>
  <si>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</si>
  <si>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</si>
  <si>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</si>
  <si>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</si>
  <si>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</si>
  <si>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</si>
  <si>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</si>
  <si>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</si>
  <si>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</si>
  <si>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</si>
  <si>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</si>
  <si>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</si>
  <si>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</si>
  <si>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</si>
  <si>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</si>
  <si>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</si>
  <si>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</si>
  <si>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</si>
  <si>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</si>
  <si>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</si>
  <si>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</si>
  <si>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</si>
  <si>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</si>
  <si>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</si>
  <si>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</si>
  <si>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</si>
  <si>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</si>
  <si>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</si>
  <si>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</si>
  <si>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</si>
  <si>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</si>
  <si>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</si>
  <si>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</si>
  <si>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</si>
  <si>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</si>
  <si>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</si>
  <si>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</si>
  <si>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</si>
  <si>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</si>
  <si>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</si>
  <si>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</si>
  <si>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</si>
  <si>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</si>
  <si>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</si>
  <si>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</si>
  <si>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</si>
  <si>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</si>
  <si>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</si>
  <si>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</si>
  <si>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</si>
  <si>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</si>
  <si>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</si>
  <si>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</si>
  <si>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</si>
  <si>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</si>
  <si>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</si>
  <si>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</si>
  <si>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</si>
  <si>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</si>
  <si>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</si>
  <si>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</si>
  <si>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</si>
  <si>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</si>
  <si>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</si>
  <si>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</si>
  <si>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</si>
  <si>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</si>
  <si>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</si>
  <si>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</si>
  <si>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</si>
  <si>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</si>
  <si>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</si>
  <si>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</si>
  <si>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</si>
  <si>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</si>
  <si>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</si>
  <si>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</si>
  <si>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</si>
  <si>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</si>
  <si>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</si>
  <si>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</si>
  <si>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</si>
  <si>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</si>
  <si>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</si>
  <si>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</si>
  <si>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</si>
  <si>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</si>
  <si>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</si>
  <si>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</si>
  <si>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</si>
  <si>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</si>
  <si>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</si>
  <si>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</si>
  <si>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</si>
  <si>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</si>
  <si>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</si>
  <si>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</si>
  <si>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</si>
  <si>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</si>
  <si>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</si>
  <si>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</si>
  <si>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</si>
  <si>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</si>
  <si>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</si>
  <si>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</si>
  <si>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</si>
  <si>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</si>
  <si>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</si>
  <si>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</si>
  <si>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</si>
  <si>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</si>
  <si>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</si>
  <si>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</si>
  <si>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</si>
  <si>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</si>
  <si>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</si>
  <si>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</si>
  <si>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</si>
  <si>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</si>
  <si>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</si>
  <si>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</si>
  <si>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</si>
  <si>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</si>
  <si>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</si>
  <si>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</si>
  <si>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</si>
  <si>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</si>
  <si>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</si>
  <si>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</si>
  <si>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</si>
  <si>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</si>
  <si>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</si>
  <si>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</si>
  <si>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</si>
  <si>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</si>
  <si>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</si>
  <si>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</si>
  <si>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</si>
  <si>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</si>
  <si>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</si>
  <si>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</si>
  <si>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</si>
  <si>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</si>
  <si>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</si>
  <si>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</si>
  <si>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</si>
  <si>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</si>
  <si>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</si>
  <si>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</si>
  <si>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</si>
  <si>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</si>
  <si>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</si>
  <si>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</si>
  <si>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</si>
  <si>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</si>
  <si>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</si>
  <si>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</si>
  <si>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</si>
  <si>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</si>
  <si>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</si>
  <si>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</si>
  <si>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</si>
  <si>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</si>
  <si>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</si>
  <si>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</si>
  <si>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</si>
  <si>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</si>
  <si>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</si>
  <si>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</si>
  <si>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</si>
  <si>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</si>
  <si>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</si>
  <si>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</si>
  <si>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</si>
  <si>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</si>
  <si>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</si>
  <si>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</si>
  <si>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</si>
  <si>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</si>
  <si>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</si>
  <si>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</si>
  <si>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</si>
  <si>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</si>
  <si>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</si>
  <si>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</si>
  <si>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</si>
  <si>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</si>
  <si>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</si>
  <si>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</si>
  <si>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</si>
  <si>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</si>
  <si>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</si>
  <si>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</si>
  <si>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</si>
  <si>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</si>
  <si>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</si>
  <si>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</si>
  <si>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</si>
  <si>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</si>
  <si>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</si>
  <si>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</si>
  <si>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</si>
  <si>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</si>
  <si>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</si>
  <si>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</si>
  <si>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</si>
  <si>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</si>
  <si>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</si>
  <si>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</si>
  <si>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</si>
  <si>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</si>
  <si>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</si>
  <si>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</si>
  <si>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</si>
  <si>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</si>
  <si>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</si>
  <si>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</si>
  <si>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</si>
  <si>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</si>
  <si>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</si>
  <si>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</si>
  <si>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</si>
  <si>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</si>
  <si>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</si>
  <si>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</si>
  <si>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</si>
  <si>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</si>
  <si>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</si>
  <si>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</si>
  <si>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</si>
  <si>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</si>
  <si>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</si>
  <si>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</si>
  <si>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</si>
  <si>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</si>
  <si>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</si>
  <si>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</si>
  <si>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</si>
  <si>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</si>
  <si>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</si>
  <si>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</si>
  <si>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</si>
  <si>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</si>
  <si>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</si>
  <si>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</si>
  <si>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</si>
  <si>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</si>
  <si>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</si>
  <si>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</si>
  <si>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</si>
  <si>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</si>
  <si>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</si>
  <si>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</si>
  <si>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</si>
  <si>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</si>
  <si>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</si>
  <si>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</si>
  <si>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</si>
  <si>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</si>
  <si>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</si>
  <si>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</si>
  <si>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</si>
  <si>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</si>
  <si>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</si>
  <si>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</si>
  <si>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</si>
  <si>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</si>
  <si>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</si>
  <si>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</si>
  <si>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</si>
  <si>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</si>
  <si>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</si>
  <si>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</si>
  <si>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</si>
  <si>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</si>
  <si>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</si>
  <si>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</si>
  <si>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</si>
  <si>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</si>
  <si>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</si>
  <si>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</si>
  <si>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</si>
  <si>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</si>
  <si>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</si>
  <si>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</si>
  <si>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</si>
  <si>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</si>
  <si>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</si>
  <si>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</si>
  <si>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</si>
  <si>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</si>
  <si>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</si>
  <si>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</si>
  <si>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</si>
  <si>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</si>
  <si>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</si>
  <si>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</si>
  <si>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</si>
  <si>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</si>
  <si>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</si>
  <si>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</si>
  <si>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</si>
  <si>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</si>
  <si>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</si>
  <si>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</si>
  <si>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</si>
  <si>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</si>
  <si>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</si>
  <si>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</si>
  <si>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</si>
  <si>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</si>
  <si>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</si>
  <si>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</si>
  <si>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</si>
  <si>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</si>
  <si>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</si>
  <si>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</si>
  <si>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</si>
  <si>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</si>
  <si>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</si>
  <si>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</si>
  <si>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</si>
  <si>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</si>
  <si>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</si>
  <si>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</si>
  <si>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</si>
  <si>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</si>
  <si>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</si>
  <si>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</si>
  <si>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</si>
  <si>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</si>
  <si>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</si>
  <si>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</si>
  <si>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</si>
  <si>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</si>
  <si>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</si>
  <si>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</si>
  <si>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</si>
  <si>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</si>
  <si>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</si>
  <si>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</si>
  <si>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</si>
  <si>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</si>
  <si>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</si>
  <si>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</si>
  <si>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</si>
  <si>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</si>
  <si>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</si>
  <si>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</si>
  <si>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</si>
  <si>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</si>
  <si>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</si>
  <si>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</si>
  <si>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</si>
  <si>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</si>
  <si>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</si>
  <si>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</si>
  <si>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</si>
  <si>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</si>
  <si>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</si>
  <si>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</si>
  <si>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</si>
  <si>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</si>
  <si>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</si>
  <si>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</si>
  <si>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</si>
  <si>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</si>
  <si>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</si>
  <si>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</si>
  <si>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</si>
  <si>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</si>
  <si>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</si>
  <si>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</si>
  <si>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</si>
  <si>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</si>
  <si>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</si>
  <si>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</si>
  <si>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</si>
  <si>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</si>
  <si>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</si>
  <si>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</si>
  <si>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</si>
  <si>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</si>
  <si>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</si>
  <si>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</si>
  <si>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</si>
  <si>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</si>
  <si>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</si>
  <si>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</si>
  <si>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</si>
  <si>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</si>
  <si>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</si>
  <si>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</si>
  <si>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</si>
  <si>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</si>
  <si>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</si>
  <si>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</si>
  <si>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</si>
  <si>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</si>
  <si>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</si>
  <si>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</si>
  <si>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</si>
  <si>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</si>
  <si>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</si>
  <si>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</si>
  <si>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</si>
  <si>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</si>
  <si>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</si>
  <si>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</si>
  <si>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</si>
  <si>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</si>
  <si>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</si>
  <si>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</si>
  <si>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</si>
  <si>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</si>
  <si>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</si>
  <si>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</si>
  <si>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</si>
  <si>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</si>
  <si>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</si>
  <si>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</si>
  <si>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</si>
  <si>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</si>
  <si>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</si>
  <si>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</si>
  <si>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</si>
  <si>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</si>
  <si>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</si>
  <si>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</si>
  <si>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</si>
  <si>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</si>
  <si>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</si>
  <si>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</si>
  <si>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</si>
  <si>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</si>
  <si>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</si>
  <si>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</si>
  <si>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</si>
  <si>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</si>
  <si>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</si>
  <si>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</si>
  <si>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</si>
  <si>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</si>
  <si>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</si>
  <si>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</si>
  <si>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</si>
  <si>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</si>
  <si>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</si>
  <si>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</si>
  <si>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</si>
  <si>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</si>
  <si>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</si>
  <si>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</si>
  <si>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</si>
  <si>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</si>
  <si>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</si>
  <si>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</si>
  <si>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</si>
  <si>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</si>
  <si>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</si>
  <si>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</si>
  <si>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</si>
  <si>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</si>
  <si>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</si>
  <si>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</si>
  <si>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</si>
  <si>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</si>
  <si>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</si>
  <si>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</si>
  <si>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</si>
  <si>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</si>
  <si>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</si>
  <si>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</si>
  <si>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</si>
  <si>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</si>
  <si>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</si>
  <si>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</si>
  <si>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</si>
  <si>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</si>
  <si>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</si>
  <si>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</si>
  <si>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</si>
  <si>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</si>
  <si>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</si>
  <si>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</si>
  <si>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</si>
  <si>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</si>
  <si>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</si>
  <si>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</si>
  <si>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</si>
  <si>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</si>
  <si>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</si>
  <si>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</si>
  <si>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</si>
  <si>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</si>
  <si>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</si>
  <si>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</si>
  <si>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</si>
  <si>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</si>
  <si>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</si>
  <si>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</si>
  <si>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</si>
  <si>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</si>
  <si>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</si>
  <si>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</si>
  <si>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</si>
  <si>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</si>
  <si>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</si>
  <si>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</si>
  <si>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</si>
  <si>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</si>
  <si>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</si>
  <si>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</si>
  <si>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</si>
  <si>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</si>
  <si>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</si>
  <si>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</si>
  <si>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</si>
  <si>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</si>
  <si>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</si>
  <si>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</si>
  <si>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</si>
  <si>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</si>
  <si>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</si>
  <si>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</si>
  <si>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</si>
  <si>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</si>
  <si>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</si>
  <si>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</si>
  <si>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</si>
  <si>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</si>
  <si>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</si>
  <si>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</si>
  <si>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</si>
  <si>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</si>
  <si>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</si>
  <si>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</si>
  <si>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</si>
  <si>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</si>
  <si>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</si>
  <si>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</si>
  <si>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</si>
  <si>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</si>
  <si>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</si>
  <si>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</si>
  <si>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</si>
  <si>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</si>
  <si>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</si>
  <si>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</si>
  <si>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</si>
  <si>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</si>
  <si>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</si>
  <si>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</si>
  <si>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</si>
  <si>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</si>
  <si>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</si>
  <si>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</si>
  <si>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</si>
  <si>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</si>
  <si>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</si>
  <si>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</si>
  <si>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</si>
  <si>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</si>
  <si>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</si>
  <si>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</si>
  <si>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</si>
  <si>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</si>
  <si>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</si>
  <si>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</si>
  <si>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</si>
  <si>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</si>
  <si>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</si>
  <si>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</si>
  <si>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</si>
  <si>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</si>
  <si>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</si>
  <si>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</si>
  <si>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</si>
  <si>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</si>
  <si>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</si>
  <si>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</si>
  <si>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</si>
  <si>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</si>
  <si>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</si>
  <si>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</si>
  <si>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</si>
  <si>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</si>
  <si>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</si>
  <si>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</si>
  <si>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</si>
  <si>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</si>
  <si>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</si>
  <si>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</si>
  <si>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</si>
  <si>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</si>
  <si>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</si>
  <si>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</si>
  <si>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</si>
  <si>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</si>
  <si>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</si>
  <si>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</si>
  <si>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</si>
  <si>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</si>
  <si>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</si>
  <si>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</si>
  <si>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</si>
  <si>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</si>
  <si>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</si>
  <si>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</si>
  <si>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</si>
  <si>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</si>
  <si>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</si>
  <si>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</si>
  <si>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</si>
  <si>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</si>
  <si>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</si>
  <si>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</si>
  <si>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</si>
  <si>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</si>
  <si>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</si>
  <si>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</si>
  <si>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</si>
  <si>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</si>
  <si>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</si>
  <si>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</si>
  <si>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</si>
  <si>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</si>
  <si>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</si>
  <si>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</si>
  <si>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</si>
  <si>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</si>
  <si>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</si>
  <si>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</si>
  <si>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</si>
  <si>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</si>
  <si>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</si>
  <si>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</si>
  <si>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</si>
  <si>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</si>
  <si>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</si>
  <si>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</si>
  <si>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</si>
  <si>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</si>
  <si>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</si>
  <si>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</si>
  <si>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</si>
  <si>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</si>
  <si>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</si>
  <si>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</si>
  <si>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</si>
  <si>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</si>
  <si>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</si>
  <si>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</si>
  <si>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</si>
  <si>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</si>
  <si>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</si>
  <si>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</si>
  <si>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</si>
  <si>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</si>
  <si>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</si>
  <si>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</si>
  <si>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</si>
  <si>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</si>
  <si>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</si>
  <si>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</si>
  <si>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</si>
  <si>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</si>
  <si>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</si>
  <si>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</si>
  <si>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</si>
  <si>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</si>
  <si>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</si>
  <si>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</si>
  <si>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</si>
  <si>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</si>
  <si>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</si>
  <si>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</si>
  <si>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</si>
  <si>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</si>
  <si>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</si>
  <si>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</si>
  <si>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</si>
  <si>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</si>
  <si>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</si>
  <si>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</si>
  <si>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</si>
  <si>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</si>
  <si>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</si>
  <si>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</si>
  <si>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</si>
  <si>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</si>
  <si>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</si>
  <si>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</si>
  <si>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</si>
  <si>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</si>
  <si>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</si>
  <si>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</si>
  <si>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</si>
  <si>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</si>
  <si>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</si>
  <si>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</si>
  <si>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</si>
  <si>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</si>
  <si>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</si>
  <si>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</si>
  <si>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</si>
  <si>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</si>
  <si>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</si>
  <si>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</si>
  <si>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</si>
  <si>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</si>
  <si>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</si>
  <si>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</si>
  <si>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</si>
  <si>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</si>
  <si>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</si>
  <si>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</si>
  <si>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</si>
  <si>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</si>
  <si>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</si>
  <si>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</si>
  <si>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</si>
  <si>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</si>
  <si>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</si>
  <si>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</si>
  <si>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</si>
  <si>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</si>
  <si>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</si>
  <si>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</si>
  <si>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</si>
  <si>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</si>
  <si>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</si>
  <si>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</si>
  <si>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</si>
  <si>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</si>
  <si>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</si>
  <si>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</si>
  <si>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</si>
  <si>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</si>
  <si>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</si>
  <si>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</si>
  <si>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</si>
  <si>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</si>
  <si>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</si>
  <si>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</si>
  <si>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</si>
  <si>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</si>
  <si>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</si>
  <si>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</si>
  <si>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</si>
  <si>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</si>
  <si>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</si>
  <si>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</si>
  <si>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</si>
  <si>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</si>
  <si>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</si>
  <si>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</si>
  <si>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</si>
  <si>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</si>
  <si>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</si>
  <si>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</si>
  <si>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</si>
  <si>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</si>
  <si>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</si>
  <si>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</si>
  <si>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</si>
  <si>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</si>
  <si>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</si>
  <si>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</si>
  <si>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</si>
  <si>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</si>
  <si>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</si>
  <si>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</si>
  <si>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</si>
  <si>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</si>
  <si>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</si>
  <si>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</si>
  <si>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</si>
  <si>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</si>
  <si>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</si>
  <si>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</si>
  <si>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</si>
  <si>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</si>
  <si>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</si>
  <si>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</si>
  <si>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</si>
  <si>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</si>
  <si>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</si>
  <si>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</si>
  <si>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</si>
  <si>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</si>
  <si>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</si>
  <si>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</si>
  <si>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</si>
  <si>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</si>
  <si>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</si>
  <si>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</si>
  <si>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</si>
  <si>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</si>
  <si>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</si>
  <si>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</si>
  <si>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</si>
  <si>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</si>
  <si>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</si>
  <si>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</si>
  <si>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</si>
  <si>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</si>
  <si>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</si>
  <si>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</si>
  <si>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</si>
  <si>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</si>
  <si>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</si>
  <si>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</si>
  <si>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</si>
  <si>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</si>
  <si>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</si>
  <si>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</si>
  <si>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</si>
  <si>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</si>
  <si>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</si>
  <si>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</si>
  <si>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</si>
  <si>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</si>
  <si>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</si>
  <si>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</si>
  <si>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</si>
  <si>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</si>
  <si>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</si>
  <si>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</si>
  <si>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</si>
  <si>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</si>
  <si>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</si>
  <si>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</si>
  <si>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</si>
  <si>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</si>
  <si>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</si>
  <si>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</si>
  <si>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</si>
  <si>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</si>
  <si>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</si>
  <si>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</si>
  <si>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</si>
  <si>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</si>
  <si>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</si>
  <si>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</si>
  <si>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</si>
  <si>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</si>
  <si>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</si>
  <si>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</si>
  <si>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</si>
  <si>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</si>
  <si>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</si>
  <si>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</si>
  <si>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</si>
  <si>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</si>
  <si>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</si>
  <si>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</si>
  <si>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</si>
  <si>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</si>
  <si>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</si>
  <si>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</si>
  <si>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</si>
  <si>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</si>
  <si>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</si>
  <si>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</si>
  <si>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</si>
  <si>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</si>
  <si>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</si>
  <si>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</si>
  <si>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</si>
  <si>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</si>
  <si>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</si>
  <si>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</si>
  <si>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</si>
  <si>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</si>
  <si>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</si>
  <si>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</si>
  <si>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</si>
  <si>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</si>
  <si>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</si>
  <si>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</si>
  <si>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</si>
  <si>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</si>
  <si>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</si>
  <si>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</si>
  <si>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</si>
  <si>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</si>
  <si>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</si>
  <si>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</si>
  <si>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</si>
  <si>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</si>
  <si>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</si>
  <si>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</si>
  <si>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</si>
  <si>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</si>
  <si>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</si>
  <si>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</si>
  <si>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</si>
  <si>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</si>
  <si>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</si>
  <si>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</si>
  <si>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</si>
  <si>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</si>
  <si>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</si>
  <si>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</si>
  <si>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</si>
  <si>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</si>
  <si>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</si>
  <si>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</si>
  <si>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</si>
  <si>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</si>
  <si>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</si>
  <si>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</si>
  <si>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</si>
  <si>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</si>
  <si>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</si>
  <si>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</si>
  <si>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</si>
  <si>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</si>
  <si>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</si>
  <si>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</si>
  <si>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</si>
  <si>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</si>
  <si>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</si>
  <si>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</si>
  <si>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</si>
  <si>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</si>
  <si>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</si>
  <si>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</si>
  <si>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</si>
  <si>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</si>
  <si>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</si>
  <si>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</si>
  <si>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</si>
  <si>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</si>
  <si>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</si>
  <si>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</si>
  <si>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</si>
  <si>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</si>
  <si>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</si>
  <si>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</si>
  <si>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</si>
  <si>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</si>
  <si>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</si>
  <si>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</si>
  <si>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</si>
  <si>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</si>
  <si>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</si>
  <si>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</si>
  <si>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</si>
  <si>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</si>
  <si>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</si>
  <si>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</si>
  <si>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</si>
  <si>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</si>
  <si>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</si>
  <si>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</si>
  <si>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</si>
  <si>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</si>
  <si>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</si>
  <si>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</si>
  <si>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</si>
  <si>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</si>
  <si>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</si>
  <si>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</si>
  <si>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</si>
  <si>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</si>
  <si>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</si>
  <si>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</si>
  <si>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</si>
  <si>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</si>
  <si>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</si>
  <si>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</si>
  <si>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</si>
  <si>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</si>
  <si>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</si>
  <si>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</si>
  <si>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</si>
  <si>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</si>
  <si>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</si>
  <si>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</si>
  <si>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</si>
  <si>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</si>
  <si>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</si>
  <si>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</si>
  <si>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</si>
  <si>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</si>
  <si>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</si>
  <si>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</si>
  <si>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</si>
  <si>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</si>
  <si>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</si>
  <si>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</si>
  <si>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</si>
  <si>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</si>
  <si>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</si>
  <si>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</si>
  <si>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</si>
  <si>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</si>
  <si>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</si>
  <si>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</si>
  <si>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</si>
  <si>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</si>
  <si>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</si>
  <si>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</si>
  <si>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</si>
  <si>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</si>
  <si>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</si>
  <si>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</si>
  <si>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</si>
  <si>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</si>
  <si>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</si>
  <si>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</si>
  <si>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</si>
  <si>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</si>
  <si>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</si>
  <si>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</si>
  <si>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</si>
  <si>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</si>
  <si>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</si>
  <si>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</si>
  <si>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</si>
  <si>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</si>
  <si>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</si>
  <si>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</si>
  <si>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</si>
  <si>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</si>
  <si>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</si>
  <si>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</si>
  <si>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</si>
  <si>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</si>
  <si>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</si>
  <si>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</si>
  <si>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</si>
  <si>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</si>
  <si>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</si>
  <si>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</si>
  <si>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</si>
  <si>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</si>
  <si>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</si>
  <si>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</si>
  <si>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</si>
  <si>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</si>
  <si>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</si>
  <si>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</si>
  <si>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</si>
  <si>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</si>
  <si>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</si>
  <si>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</si>
  <si>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</si>
  <si>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</si>
  <si>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</si>
  <si>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</si>
  <si>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</si>
  <si>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</si>
  <si>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</si>
  <si>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</si>
  <si>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</si>
  <si>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</si>
  <si>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</si>
  <si>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</si>
  <si>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</si>
  <si>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</si>
  <si>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</si>
  <si>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</si>
  <si>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</si>
  <si>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</si>
  <si>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</si>
  <si>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</si>
  <si>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</si>
  <si>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</si>
  <si>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</si>
  <si>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</si>
  <si>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</si>
  <si>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</si>
  <si>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</si>
  <si>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</si>
  <si>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</si>
  <si>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</si>
  <si>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</si>
  <si>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</si>
  <si>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</si>
  <si>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</si>
  <si>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</si>
  <si>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</si>
  <si>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</si>
  <si>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</si>
  <si>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</si>
  <si>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</si>
  <si>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</si>
  <si>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</si>
  <si>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</si>
  <si>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</si>
  <si>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</si>
  <si>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</si>
  <si>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</si>
  <si>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</si>
  <si>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</si>
  <si>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</si>
  <si>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</si>
  <si>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</si>
  <si>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</si>
  <si>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</si>
  <si>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</si>
  <si>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</si>
  <si>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</si>
  <si>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</si>
  <si>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</si>
  <si>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</si>
  <si>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</si>
  <si>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</si>
  <si>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</si>
  <si>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</si>
  <si>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</si>
  <si>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</si>
  <si>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</si>
  <si>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</si>
  <si>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</si>
  <si>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</si>
  <si>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</si>
  <si>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</si>
  <si>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</si>
  <si>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</si>
  <si>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</si>
  <si>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</si>
  <si>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</si>
  <si>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</si>
  <si>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</si>
  <si>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</si>
  <si>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</si>
  <si>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</si>
  <si>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</si>
  <si>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</si>
  <si>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</si>
  <si>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</si>
  <si>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</si>
  <si>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</si>
  <si>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</si>
  <si>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</si>
  <si>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</si>
  <si>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</si>
  <si>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</si>
  <si>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</si>
  <si>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</si>
  <si>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</si>
  <si>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</si>
  <si>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</si>
  <si>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</si>
  <si>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</si>
  <si>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</si>
  <si>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</si>
  <si>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</si>
  <si>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</si>
  <si>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</si>
  <si>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</si>
  <si>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</si>
  <si>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</si>
  <si>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</si>
  <si>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</si>
  <si>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</si>
  <si>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</si>
  <si>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</si>
  <si>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</si>
  <si>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</si>
  <si>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</si>
  <si>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</si>
  <si>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</si>
  <si>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</si>
  <si>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</si>
  <si>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</si>
  <si>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</si>
  <si>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</si>
  <si>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</si>
  <si>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</si>
  <si>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</si>
  <si>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</si>
  <si>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</si>
  <si>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</si>
  <si>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</si>
  <si>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</si>
  <si>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</si>
  <si>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</si>
  <si>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</si>
  <si>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</si>
  <si>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</si>
  <si>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</si>
  <si>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</si>
  <si>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</si>
  <si>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</si>
  <si>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</si>
  <si>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</si>
  <si>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</si>
  <si>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</si>
  <si>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</si>
  <si>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</si>
  <si>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</si>
  <si>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</si>
  <si>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</si>
  <si>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</si>
  <si>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</si>
  <si>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</si>
  <si>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</si>
  <si>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</si>
  <si>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</si>
  <si>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</si>
  <si>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</si>
  <si>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</si>
  <si>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</si>
  <si>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</si>
  <si>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</si>
  <si>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</si>
  <si>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</si>
  <si>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</si>
  <si>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</si>
  <si>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</si>
  <si>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</si>
  <si>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</si>
  <si>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</si>
  <si>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</si>
  <si>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</si>
  <si>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</si>
  <si>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</si>
  <si>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</si>
  <si>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</si>
  <si>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</si>
  <si>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</si>
  <si>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</si>
  <si>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</si>
  <si>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</si>
  <si>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</si>
  <si>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</si>
  <si>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</si>
  <si>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</si>
  <si>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</si>
  <si>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</si>
  <si>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</si>
  <si>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</si>
  <si>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</si>
  <si>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</si>
  <si>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</si>
  <si>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</si>
  <si>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</si>
  <si>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</si>
  <si>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</si>
  <si>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</si>
  <si>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</si>
  <si>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</si>
  <si>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</si>
  <si>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</si>
  <si>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</si>
  <si>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</si>
  <si>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</si>
  <si>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</si>
  <si>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</si>
  <si>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</si>
  <si>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</si>
  <si>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</si>
  <si>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</si>
  <si>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</si>
  <si>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</si>
  <si>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</si>
  <si>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</si>
  <si>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</si>
  <si>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</si>
  <si>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</si>
  <si>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</si>
  <si>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</si>
  <si>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</si>
  <si>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</si>
  <si>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</si>
  <si>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</si>
  <si>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</si>
  <si>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</si>
  <si>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</si>
  <si>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</si>
  <si>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</si>
  <si>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</si>
  <si>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</si>
  <si>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</si>
  <si>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</si>
  <si>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</si>
  <si>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</si>
  <si>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</si>
  <si>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</si>
  <si>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</si>
  <si>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</si>
  <si>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</si>
  <si>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</si>
  <si>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</si>
  <si>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</si>
  <si>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</si>
  <si>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</si>
  <si>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</si>
  <si>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</si>
  <si>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</si>
  <si>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</si>
  <si>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</si>
  <si>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</si>
  <si>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</si>
  <si>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</si>
  <si>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</si>
  <si>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</si>
  <si>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</si>
  <si>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</si>
  <si>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</si>
  <si>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</si>
  <si>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</si>
  <si>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</si>
  <si>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</si>
  <si>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</si>
  <si>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</si>
  <si>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</si>
  <si>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</si>
  <si>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</si>
  <si>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</si>
  <si>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</si>
  <si>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</si>
  <si>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</si>
  <si>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</si>
  <si>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</si>
  <si>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</si>
  <si>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</si>
  <si>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</si>
  <si>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</si>
  <si>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</si>
  <si>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</si>
  <si>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</si>
  <si>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</si>
  <si>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</si>
  <si>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</si>
  <si>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</si>
  <si>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</si>
  <si>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</si>
  <si>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</si>
  <si>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</si>
  <si>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</si>
  <si>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</si>
  <si>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</si>
  <si>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</si>
  <si>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</si>
  <si>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</si>
  <si>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</si>
  <si>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</si>
  <si>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</si>
  <si>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</si>
  <si>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</si>
  <si>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</si>
  <si>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</si>
  <si>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</si>
  <si>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</si>
  <si>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</si>
  <si>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</si>
  <si>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</si>
  <si>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</si>
  <si>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</si>
  <si>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</si>
  <si>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</si>
  <si>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</si>
  <si>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</si>
  <si>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</si>
  <si>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</si>
  <si>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</si>
  <si>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</si>
  <si>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</si>
  <si>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</si>
  <si>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</si>
  <si>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</si>
  <si>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</si>
  <si>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</si>
  <si>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</si>
  <si>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</si>
  <si>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</si>
  <si>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</si>
  <si>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</si>
  <si>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</si>
  <si>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</si>
  <si>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</si>
  <si>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</si>
  <si>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</si>
  <si>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</si>
  <si>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</si>
  <si>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</si>
  <si>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</si>
  <si>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</si>
  <si>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</si>
  <si>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</si>
  <si>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</si>
  <si>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</si>
  <si>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</si>
  <si>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</si>
  <si>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</si>
  <si>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</si>
  <si>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</si>
  <si>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</si>
  <si>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</si>
  <si>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</si>
  <si>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</si>
  <si>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</si>
  <si>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</si>
  <si>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</si>
  <si>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</si>
  <si>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</si>
  <si>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</si>
  <si>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</si>
  <si>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</si>
  <si>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</si>
  <si>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</si>
  <si>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</si>
  <si>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</si>
  <si>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</si>
  <si>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</si>
  <si>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</si>
  <si>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</si>
  <si>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</si>
  <si>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</si>
  <si>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</si>
  <si>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</si>
  <si>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</si>
  <si>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</si>
  <si>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</si>
  <si>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</si>
  <si>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</si>
  <si>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</si>
  <si>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</si>
  <si>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</si>
  <si>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</si>
  <si>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</si>
  <si>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</si>
  <si>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</si>
  <si>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</si>
  <si>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</si>
  <si>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</si>
  <si>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</si>
  <si>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</si>
  <si>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</si>
  <si>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</si>
  <si>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</si>
  <si>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</si>
  <si>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</si>
  <si>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</si>
  <si>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</si>
  <si>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</si>
  <si>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</si>
  <si>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</si>
  <si>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</si>
  <si>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</si>
  <si>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</si>
  <si>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</si>
  <si>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</si>
  <si>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</si>
  <si>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</si>
  <si>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</si>
  <si>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</si>
  <si>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</si>
  <si>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</si>
  <si>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</si>
  <si>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</si>
  <si>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</si>
  <si>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</si>
  <si>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</si>
  <si>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</si>
  <si>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</si>
  <si>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</si>
  <si>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</si>
  <si>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</si>
  <si>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</si>
  <si>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</si>
  <si>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</si>
  <si>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</si>
  <si>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</si>
  <si>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</si>
  <si>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</si>
  <si>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</si>
  <si>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</si>
  <si>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</si>
  <si>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</si>
  <si>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</si>
  <si>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</si>
  <si>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</si>
  <si>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</si>
  <si>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</si>
  <si>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</si>
  <si>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</si>
  <si>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</si>
  <si>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</si>
  <si>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</si>
  <si>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</si>
  <si>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</si>
  <si>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</si>
  <si>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</si>
  <si>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</si>
  <si>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</si>
  <si>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</si>
  <si>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</si>
  <si>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</si>
  <si>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</si>
  <si>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</si>
  <si>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</si>
  <si>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</si>
  <si>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</si>
  <si>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</si>
  <si>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</si>
  <si>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</si>
  <si>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</si>
  <si>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</si>
  <si>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</si>
  <si>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</si>
  <si>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</si>
  <si>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</si>
  <si>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</si>
  <si>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</si>
  <si>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</si>
  <si>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</si>
  <si>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</si>
  <si>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</si>
  <si>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</si>
  <si>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</si>
  <si>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</si>
  <si>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</si>
  <si>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</si>
  <si>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</si>
  <si>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</si>
  <si>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</si>
  <si>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</si>
  <si>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</si>
  <si>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</si>
  <si>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</si>
  <si>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</si>
  <si>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</si>
  <si>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</si>
  <si>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</si>
  <si>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</si>
  <si>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</si>
  <si>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</si>
  <si>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</si>
  <si>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</si>
  <si>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</si>
  <si>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</si>
  <si>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</si>
  <si>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</si>
  <si>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</si>
  <si>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</si>
  <si>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</si>
  <si>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</si>
  <si>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</si>
  <si>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</si>
  <si>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</si>
  <si>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</si>
  <si>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</si>
  <si>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</si>
  <si>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</si>
  <si>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</si>
  <si>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</si>
  <si>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</si>
  <si>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</si>
  <si>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</si>
  <si>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</si>
  <si>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</si>
  <si>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</si>
  <si>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</si>
  <si>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</si>
  <si>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</si>
  <si>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</si>
  <si>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</si>
  <si>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</si>
  <si>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</si>
  <si>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</si>
  <si>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</si>
  <si>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</si>
  <si>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</si>
  <si>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</si>
  <si>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</si>
  <si>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</si>
  <si>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</si>
  <si>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</si>
  <si>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</si>
  <si>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</si>
  <si>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</si>
  <si>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</si>
  <si>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</si>
  <si>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</si>
  <si>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</si>
  <si>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</si>
  <si>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</si>
  <si>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</si>
  <si>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</si>
  <si>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</si>
  <si>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</si>
  <si>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</si>
  <si>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</si>
  <si>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</si>
  <si>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</si>
  <si>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</si>
  <si>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</si>
  <si>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</si>
  <si>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</si>
  <si>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</si>
  <si>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</si>
  <si>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</si>
  <si>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</si>
  <si>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</si>
  <si>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</si>
  <si>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</si>
  <si>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</si>
  <si>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</si>
  <si>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</si>
  <si>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</si>
  <si>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</si>
  <si>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</si>
  <si>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</si>
  <si>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</si>
  <si>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</si>
  <si>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</si>
  <si>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</si>
  <si>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</si>
  <si>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</si>
  <si>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</si>
  <si>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</si>
  <si>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</si>
  <si>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</si>
  <si>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</si>
  <si>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</si>
  <si>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</si>
  <si>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</si>
  <si>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</si>
  <si>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</si>
  <si>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</si>
  <si>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</si>
  <si>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</si>
  <si>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</si>
  <si>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</si>
  <si>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</si>
  <si>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</si>
  <si>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</si>
  <si>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</si>
  <si>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</si>
  <si>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</si>
  <si>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</si>
  <si>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</si>
  <si>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</si>
  <si>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</si>
  <si>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</si>
  <si>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</si>
  <si>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</si>
  <si>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</si>
  <si>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</si>
  <si>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</si>
  <si>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</si>
  <si>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</si>
  <si>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</si>
  <si>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</si>
  <si>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</si>
  <si>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</si>
  <si>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</si>
  <si>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</si>
  <si>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</si>
  <si>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</si>
  <si>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</si>
  <si>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</si>
  <si>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</si>
  <si>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</si>
  <si>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</si>
  <si>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</si>
  <si>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</si>
  <si>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</si>
  <si>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</si>
  <si>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</si>
  <si>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</si>
  <si>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</si>
  <si>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</si>
  <si>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</si>
  <si>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</si>
  <si>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</si>
  <si>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</si>
  <si>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</si>
  <si>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</si>
  <si>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</si>
  <si>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</si>
  <si>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</si>
  <si>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</si>
  <si>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</si>
  <si>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</si>
  <si>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</si>
  <si>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</si>
  <si>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</si>
  <si>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</si>
  <si>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</si>
  <si>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</si>
  <si>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</si>
  <si>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</si>
  <si>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</si>
  <si>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</si>
  <si>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</si>
  <si>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</si>
  <si>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</si>
  <si>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</si>
  <si>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</si>
  <si>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</si>
  <si>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</si>
  <si>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</si>
  <si>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</si>
  <si>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</si>
  <si>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</si>
  <si>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</si>
  <si>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</si>
  <si>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</si>
  <si>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</si>
  <si>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</si>
  <si>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</si>
  <si>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</si>
  <si>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</si>
  <si>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</si>
  <si>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</si>
  <si>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</si>
  <si>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</si>
  <si>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</si>
  <si>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</si>
  <si>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</si>
  <si>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</si>
  <si>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</si>
  <si>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</si>
  <si>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</si>
  <si>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</si>
  <si>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</si>
  <si>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</si>
  <si>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</si>
  <si>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</si>
  <si>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</si>
  <si>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</si>
  <si>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</si>
  <si>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</si>
  <si>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</si>
  <si>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</si>
  <si>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</si>
  <si>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</si>
  <si>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</si>
  <si>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</si>
  <si>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</si>
  <si>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</si>
  <si>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</si>
  <si>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</si>
  <si>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</si>
  <si>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</si>
  <si>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</si>
  <si>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</si>
  <si>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</si>
  <si>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</si>
  <si>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</si>
  <si>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</si>
  <si>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</si>
  <si>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</si>
  <si>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</si>
  <si>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</si>
  <si>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</si>
  <si>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</si>
  <si>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</si>
  <si>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</si>
  <si>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</si>
  <si>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</si>
  <si>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</si>
  <si>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</si>
  <si>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</si>
  <si>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</si>
  <si>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</si>
  <si>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</si>
  <si>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</si>
  <si>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</si>
  <si>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</si>
  <si>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</si>
  <si>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</si>
  <si>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</si>
  <si>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</si>
  <si>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</si>
  <si>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</si>
  <si>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</si>
  <si>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</si>
  <si>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</si>
  <si>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</si>
  <si>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</si>
  <si>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</si>
  <si>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</si>
  <si>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</si>
  <si>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</si>
  <si>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</si>
  <si>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</si>
  <si>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</si>
  <si>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</si>
  <si>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</si>
  <si>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</si>
  <si>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</si>
  <si>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</si>
  <si>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</si>
  <si>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</si>
  <si>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</si>
  <si>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</si>
  <si>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</si>
  <si>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</si>
  <si>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</si>
  <si>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</si>
  <si>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</si>
  <si>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</si>
  <si>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</si>
  <si>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</si>
  <si>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</si>
  <si>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</si>
  <si>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</si>
  <si>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</si>
  <si>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</si>
  <si>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</si>
  <si>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</si>
  <si>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</si>
  <si>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</si>
  <si>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</si>
  <si>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</si>
  <si>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</si>
  <si>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</si>
  <si>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</si>
  <si>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</si>
  <si>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</si>
  <si>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</si>
  <si>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</si>
  <si>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</si>
  <si>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</si>
  <si>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</si>
  <si>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</si>
  <si>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</si>
  <si>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</si>
  <si>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</si>
  <si>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</si>
  <si>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</si>
  <si>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</si>
  <si>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</si>
  <si>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</si>
  <si>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</si>
  <si>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</si>
  <si>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</si>
  <si>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</si>
  <si>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</si>
  <si>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</si>
  <si>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</si>
  <si>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</si>
  <si>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</si>
  <si>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</si>
  <si>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</si>
  <si>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</si>
  <si>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</si>
  <si>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</si>
  <si>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</si>
  <si>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</si>
  <si>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</si>
  <si>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</si>
  <si>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</si>
  <si>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</si>
  <si>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</si>
  <si>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</si>
  <si>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</si>
  <si>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</si>
  <si>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</si>
  <si>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</si>
  <si>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</si>
  <si>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</si>
  <si>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</si>
  <si>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</si>
  <si>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</si>
  <si>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</si>
  <si>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</si>
  <si>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</si>
  <si>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</si>
  <si>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</si>
  <si>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</si>
  <si>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</si>
  <si>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</si>
  <si>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</si>
  <si>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</si>
  <si>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</si>
  <si>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</si>
  <si>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</si>
  <si>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</si>
  <si>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</si>
  <si>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</si>
  <si>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</si>
  <si>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</si>
  <si>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</si>
  <si>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</si>
  <si>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</si>
  <si>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</si>
  <si>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</si>
  <si>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</si>
  <si>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</si>
  <si>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</si>
  <si>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</si>
  <si>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</si>
  <si>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</si>
  <si>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</si>
  <si>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</si>
  <si>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</si>
  <si>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</si>
  <si>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</si>
  <si>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</si>
  <si>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</si>
  <si>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</si>
  <si>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</si>
  <si>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</si>
  <si>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</si>
  <si>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</si>
  <si>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</si>
  <si>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</si>
  <si>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</si>
  <si>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</si>
  <si>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</si>
  <si>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</si>
  <si>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</si>
  <si>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</si>
  <si>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</si>
  <si>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</si>
  <si>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</si>
  <si>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</si>
  <si>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</si>
  <si>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</si>
  <si>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</si>
  <si>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</si>
  <si>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</si>
  <si>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</si>
  <si>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</si>
  <si>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</si>
  <si>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</si>
  <si>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</si>
  <si>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</si>
  <si>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</si>
  <si>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</si>
  <si>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</si>
  <si>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</si>
  <si>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</si>
  <si>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</si>
  <si>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</si>
  <si>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</si>
  <si>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</si>
  <si>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</si>
  <si>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</si>
  <si>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</si>
  <si>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</si>
  <si>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</si>
  <si>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</si>
  <si>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</si>
  <si>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</si>
  <si>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</si>
  <si>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</si>
  <si>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</si>
  <si>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</si>
  <si>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</si>
  <si>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</si>
  <si>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</si>
  <si>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</si>
  <si>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</si>
  <si>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</si>
  <si>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</si>
  <si>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</si>
  <si>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</si>
  <si>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</si>
  <si>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</si>
  <si>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</si>
  <si>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</si>
  <si>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</si>
  <si>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</si>
  <si>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</si>
  <si>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</si>
  <si>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</si>
  <si>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</si>
  <si>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</si>
  <si>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</si>
  <si>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</si>
  <si>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</si>
  <si>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</si>
  <si>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</si>
  <si>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</si>
  <si>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</si>
  <si>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</si>
  <si>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</si>
  <si>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</si>
  <si>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</si>
  <si>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</si>
  <si>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</si>
  <si>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</si>
  <si>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</si>
  <si>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</si>
  <si>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</si>
  <si>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</si>
  <si>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</si>
  <si>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</si>
  <si>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</si>
  <si>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</si>
  <si>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</si>
  <si>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</si>
  <si>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</si>
  <si>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</si>
  <si>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</si>
  <si>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</si>
  <si>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</si>
  <si>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</si>
  <si>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</si>
  <si>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</si>
  <si>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</si>
  <si>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</si>
  <si>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</si>
  <si>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</si>
  <si>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</si>
  <si>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</si>
  <si>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</si>
  <si>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</si>
  <si>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</si>
  <si>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</si>
  <si>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</si>
  <si>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</si>
  <si>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</si>
  <si>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</si>
  <si>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</si>
  <si>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</si>
  <si>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</si>
  <si>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</si>
  <si>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</si>
  <si>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</si>
  <si>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</si>
  <si>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</si>
  <si>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</si>
  <si>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</si>
  <si>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</si>
  <si>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</si>
  <si>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</si>
  <si>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</si>
  <si>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</si>
  <si>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</si>
  <si>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</si>
  <si>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</si>
  <si>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</si>
  <si>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</si>
  <si>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</si>
  <si>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</si>
  <si>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</si>
  <si>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</si>
  <si>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</si>
  <si>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</si>
  <si>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</si>
  <si>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</si>
  <si>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</si>
  <si>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</si>
  <si>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</si>
  <si>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</si>
  <si>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</si>
  <si>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</si>
  <si>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</si>
  <si>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</si>
  <si>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</si>
  <si>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</si>
  <si>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</si>
  <si>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</si>
  <si>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</si>
  <si>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</si>
  <si>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</si>
  <si>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</si>
  <si>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</si>
  <si>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</si>
  <si>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</si>
  <si>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</si>
  <si>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</si>
  <si>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</si>
  <si>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</si>
  <si>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</si>
  <si>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</si>
  <si>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</si>
  <si>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</si>
  <si>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</si>
  <si>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</si>
  <si>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</si>
  <si>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</si>
  <si>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</si>
  <si>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</si>
  <si>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</si>
  <si>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</si>
  <si>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</si>
  <si>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</si>
  <si>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</si>
  <si>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</si>
  <si>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</si>
  <si>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</si>
  <si>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</si>
  <si>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</si>
  <si>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</si>
  <si>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</si>
  <si>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</si>
  <si>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</si>
  <si>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</si>
  <si>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</si>
  <si>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</si>
  <si>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</si>
  <si>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</si>
  <si>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</si>
  <si>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</si>
  <si>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</si>
  <si>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</si>
  <si>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</si>
  <si>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</si>
  <si>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</si>
  <si>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</si>
  <si>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</si>
  <si>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</si>
  <si>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</si>
  <si>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</si>
  <si>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</si>
  <si>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</si>
  <si>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</si>
  <si>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</si>
  <si>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</si>
  <si>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</si>
  <si>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</si>
  <si>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</si>
  <si>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</si>
  <si>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</si>
  <si>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</si>
  <si>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</si>
  <si>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</si>
  <si>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</si>
  <si>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</si>
  <si>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</si>
  <si>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</si>
  <si>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</si>
  <si>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</si>
  <si>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</si>
  <si>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</si>
  <si>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</si>
  <si>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</si>
  <si>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</si>
  <si>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</si>
  <si>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</si>
  <si>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</si>
  <si>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</si>
  <si>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</si>
  <si>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</si>
  <si>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</si>
  <si>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</si>
  <si>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</si>
  <si>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</si>
  <si>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</si>
  <si>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</si>
  <si>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</si>
  <si>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</si>
  <si>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</si>
  <si>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</si>
  <si>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</si>
  <si>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</si>
  <si>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</si>
  <si>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</si>
  <si>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</si>
  <si>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</si>
  <si>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</si>
  <si>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</si>
  <si>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</si>
  <si>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</si>
  <si>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</si>
  <si>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</si>
  <si>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</si>
  <si>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</si>
  <si>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</si>
  <si>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</si>
  <si>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</si>
  <si>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</si>
  <si>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</si>
  <si>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</si>
  <si>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</si>
  <si>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</si>
  <si>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</si>
  <si>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</si>
  <si>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</si>
  <si>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</si>
  <si>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</si>
  <si>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</si>
  <si>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</si>
  <si>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</si>
  <si>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</si>
  <si>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</si>
  <si>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</si>
  <si>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</si>
  <si>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</si>
  <si>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</si>
  <si>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</si>
  <si>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</si>
  <si>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</si>
  <si>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</si>
  <si>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</si>
  <si>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</si>
  <si>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</si>
  <si>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</si>
  <si>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</si>
  <si>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</si>
  <si>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</si>
  <si>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</si>
  <si>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</si>
  <si>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</si>
  <si>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</si>
  <si>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</si>
  <si>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</si>
  <si>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</si>
  <si>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</si>
  <si>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</si>
  <si>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</si>
  <si>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</si>
  <si>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</si>
  <si>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</si>
  <si>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</si>
  <si>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</si>
  <si>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</si>
  <si>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</si>
  <si>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</si>
  <si>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</si>
  <si>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</si>
  <si>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</si>
  <si>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</si>
  <si>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</si>
  <si>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</si>
  <si>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</si>
  <si>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</si>
  <si>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</si>
  <si>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</si>
  <si>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</si>
  <si>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</si>
  <si>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</si>
  <si>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</si>
  <si>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</si>
  <si>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</si>
  <si>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</si>
  <si>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</si>
  <si>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</si>
  <si>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</si>
  <si>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</si>
  <si>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</si>
  <si>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</si>
  <si>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</si>
  <si>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</si>
  <si>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</si>
  <si>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</si>
  <si>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</si>
  <si>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</si>
  <si>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</si>
  <si>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</si>
  <si>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</si>
  <si>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</si>
  <si>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</si>
  <si>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</si>
  <si>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</si>
  <si>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</si>
  <si>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</si>
  <si>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</si>
  <si>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</si>
  <si>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</si>
  <si>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</si>
  <si>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</si>
  <si>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</si>
  <si>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</si>
  <si>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</si>
  <si>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</si>
  <si>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</si>
  <si>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</si>
  <si>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</si>
  <si>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</si>
  <si>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</si>
  <si>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</si>
  <si>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</si>
  <si>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</si>
  <si>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</si>
  <si>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</si>
  <si>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</si>
  <si>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</si>
  <si>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</si>
  <si>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</si>
  <si>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</si>
  <si>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</si>
  <si>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</si>
  <si>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</si>
  <si>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</si>
  <si>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</si>
  <si>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</si>
  <si>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</si>
  <si>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</si>
  <si>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</si>
  <si>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</si>
  <si>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</si>
  <si>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</si>
  <si>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</si>
  <si>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</si>
  <si>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</si>
  <si>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</si>
  <si>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</si>
  <si>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</si>
  <si>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</si>
  <si>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</si>
  <si>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</si>
  <si>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</si>
  <si>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</si>
  <si>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</si>
  <si>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</si>
  <si>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</si>
  <si>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</si>
  <si>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</si>
  <si>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</si>
  <si>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</si>
  <si>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</si>
  <si>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</si>
  <si>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</si>
  <si>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</si>
  <si>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</si>
  <si>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</si>
  <si>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</si>
  <si>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</si>
  <si>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</si>
  <si>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</si>
  <si>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</si>
  <si>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</si>
  <si>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</si>
  <si>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</si>
  <si>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</si>
  <si>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</si>
  <si>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</si>
  <si>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</si>
  <si>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</si>
  <si>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</si>
  <si>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</si>
  <si>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</si>
  <si>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</si>
  <si>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</si>
  <si>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</si>
  <si>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</si>
  <si>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</si>
  <si>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</si>
  <si>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</si>
  <si>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</si>
  <si>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</si>
  <si>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</si>
  <si>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</si>
  <si>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</si>
  <si>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</si>
  <si>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</si>
  <si>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</si>
  <si>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</si>
  <si>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</si>
  <si>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</si>
  <si>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</si>
  <si>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</si>
  <si>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</si>
  <si>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</si>
  <si>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</si>
  <si>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</si>
  <si>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</si>
  <si>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</si>
  <si>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</si>
  <si>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</si>
  <si>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</si>
  <si>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</si>
  <si>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</si>
  <si>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</si>
  <si>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</si>
  <si>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</si>
  <si>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</si>
  <si>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</si>
  <si>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</si>
  <si>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</si>
  <si>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</si>
  <si>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</si>
  <si>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</si>
  <si>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</si>
  <si>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</si>
  <si>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</si>
  <si>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</si>
  <si>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</si>
  <si>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</si>
  <si>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</si>
  <si>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</si>
  <si>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</si>
  <si>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</si>
  <si>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</si>
  <si>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</si>
  <si>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</si>
  <si>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</si>
  <si>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</si>
  <si>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</si>
  <si>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</si>
  <si>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</si>
  <si>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</si>
  <si>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</si>
  <si>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</si>
  <si>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</si>
  <si>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</si>
  <si>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</si>
  <si>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</si>
  <si>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</si>
  <si>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</si>
  <si>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</si>
  <si>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</si>
  <si>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</si>
  <si>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</si>
  <si>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</si>
  <si>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</si>
  <si>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</si>
  <si>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</si>
  <si>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</si>
  <si>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</si>
  <si>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</si>
  <si>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</si>
  <si>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</si>
  <si>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</si>
  <si>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</si>
  <si>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</si>
  <si>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</si>
  <si>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</si>
  <si>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</si>
  <si>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</si>
  <si>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</si>
  <si>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</si>
  <si>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</si>
  <si>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</si>
  <si>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</si>
  <si>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</si>
  <si>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</si>
  <si>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</si>
  <si>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</si>
  <si>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</si>
  <si>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</si>
  <si>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</si>
  <si>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</si>
  <si>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</si>
  <si>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</si>
  <si>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</si>
  <si>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</si>
  <si>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</si>
  <si>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</si>
  <si>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</si>
  <si>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</si>
  <si>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</si>
  <si>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</si>
  <si>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</si>
  <si>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</si>
  <si>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</si>
  <si>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</si>
  <si>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</si>
  <si>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</si>
  <si>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</si>
  <si>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</si>
  <si>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</si>
  <si>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</si>
  <si>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</si>
  <si>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</si>
  <si>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</si>
  <si>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</si>
  <si>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</si>
  <si>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</si>
  <si>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</si>
  <si>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</si>
  <si>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</si>
  <si>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</si>
  <si>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</si>
  <si>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</si>
  <si>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</si>
  <si>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</si>
  <si>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</si>
  <si>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</si>
  <si>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</si>
  <si>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</si>
  <si>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</si>
  <si>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</si>
  <si>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</si>
  <si>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</si>
  <si>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</si>
  <si>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</si>
  <si>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</si>
  <si>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</si>
  <si>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</si>
  <si>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</si>
  <si>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</si>
  <si>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</si>
  <si>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</si>
  <si>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</si>
  <si>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</si>
  <si>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</si>
  <si>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</si>
  <si>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</si>
  <si>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</si>
  <si>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</si>
  <si>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</si>
  <si>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</si>
  <si>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</si>
  <si>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</si>
  <si>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</si>
  <si>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</si>
  <si>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</si>
  <si>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</si>
  <si>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</si>
  <si>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</si>
  <si>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</si>
  <si>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</si>
  <si>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</si>
  <si>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</si>
  <si>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</si>
  <si>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</si>
  <si>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</si>
  <si>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</si>
  <si>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</si>
  <si>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</si>
  <si>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</si>
  <si>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</si>
  <si>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</si>
  <si>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</si>
  <si>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</si>
  <si>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</si>
  <si>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</si>
  <si>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</si>
  <si>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</si>
  <si>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</si>
  <si>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</si>
  <si>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</si>
  <si>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</si>
  <si>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</si>
  <si>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</si>
  <si>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</si>
  <si>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</si>
  <si>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</si>
  <si>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</si>
  <si>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</si>
  <si>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</si>
  <si>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</si>
  <si>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</si>
  <si>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</si>
  <si>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</si>
  <si>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</si>
  <si>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</si>
  <si>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</si>
  <si>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</si>
  <si>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</si>
  <si>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</si>
  <si>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</si>
  <si>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</si>
  <si>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</si>
  <si>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</si>
  <si>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</si>
  <si>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</si>
  <si>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</si>
  <si>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</si>
  <si>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</si>
  <si>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</si>
  <si>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</si>
  <si>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</si>
  <si>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</si>
  <si>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</si>
  <si>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</si>
  <si>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</si>
  <si>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</si>
  <si>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</si>
  <si>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</si>
  <si>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</si>
  <si>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</si>
  <si>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</si>
  <si>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</si>
  <si>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</si>
  <si>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</si>
  <si>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</si>
  <si>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</si>
  <si>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</si>
  <si>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</si>
  <si>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</si>
  <si>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</si>
  <si>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</si>
  <si>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</si>
  <si>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</si>
  <si>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</si>
  <si>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</si>
  <si>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</si>
  <si>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</si>
  <si>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</si>
  <si>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</si>
  <si>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</si>
  <si>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</si>
  <si>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</si>
  <si>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</si>
  <si>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</si>
  <si>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</si>
  <si>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</si>
  <si>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</si>
  <si>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</si>
  <si>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</si>
  <si>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</si>
  <si>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</si>
  <si>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</si>
  <si>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</si>
  <si>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</si>
  <si>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</si>
  <si>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</si>
  <si>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</si>
  <si>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</si>
  <si>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</si>
  <si>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</si>
  <si>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</si>
  <si>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</si>
  <si>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</si>
  <si>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</si>
  <si>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</si>
  <si>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</si>
  <si>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</si>
  <si>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</si>
  <si>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</si>
  <si>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</si>
  <si>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</si>
  <si>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</si>
  <si>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</si>
  <si>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</si>
  <si>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</si>
  <si>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</si>
  <si>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</si>
  <si>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</si>
  <si>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</si>
  <si>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</si>
  <si>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</si>
  <si>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</si>
  <si>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</si>
  <si>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</si>
  <si>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</si>
  <si>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</si>
  <si>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</si>
  <si>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</si>
  <si>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</si>
  <si>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</si>
  <si>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</si>
  <si>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</si>
  <si>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</si>
  <si>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</si>
  <si>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</si>
  <si>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</si>
  <si>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</si>
  <si>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</si>
  <si>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</si>
  <si>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</si>
  <si>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</si>
  <si>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</si>
  <si>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</si>
  <si>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</si>
  <si>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</si>
  <si>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</si>
  <si>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</si>
  <si>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</si>
  <si>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</si>
  <si>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</si>
  <si>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</si>
  <si>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</si>
  <si>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</si>
  <si>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</si>
  <si>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</si>
  <si>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</si>
  <si>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</si>
  <si>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</si>
  <si>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</si>
  <si>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</si>
  <si>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</si>
  <si>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</si>
  <si>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</si>
  <si>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</si>
  <si>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</si>
  <si>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</si>
  <si>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</si>
  <si>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</si>
  <si>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</si>
  <si>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</si>
  <si>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</si>
  <si>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</si>
  <si>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</si>
  <si>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</si>
  <si>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</si>
  <si>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</si>
  <si>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</si>
  <si>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</si>
  <si>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</si>
  <si>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</si>
  <si>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</si>
  <si>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</si>
  <si>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</si>
  <si>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</si>
  <si>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</si>
  <si>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</si>
  <si>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</si>
  <si>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</si>
  <si>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</si>
  <si>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</si>
  <si>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</si>
  <si>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</si>
  <si>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</si>
  <si>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</si>
  <si>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</si>
  <si>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</si>
  <si>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</si>
  <si>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</si>
  <si>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</si>
  <si>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</si>
  <si>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</si>
  <si>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</si>
  <si>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</si>
  <si>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</si>
  <si>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</si>
  <si>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</si>
  <si>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</si>
  <si>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</si>
  <si>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</si>
  <si>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</si>
  <si>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</si>
  <si>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</si>
  <si>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</si>
  <si>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</si>
  <si>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</si>
  <si>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</si>
  <si>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</si>
  <si>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</si>
  <si>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</si>
  <si>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</si>
  <si>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</si>
  <si>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</si>
  <si>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</si>
  <si>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</si>
  <si>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</si>
  <si>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</si>
  <si>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</si>
  <si>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</si>
  <si>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</si>
  <si>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</si>
  <si>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</si>
  <si>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</si>
  <si>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</si>
  <si>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</si>
  <si>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</si>
  <si>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</si>
  <si>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</si>
  <si>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</si>
  <si>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</si>
  <si>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</si>
  <si>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</si>
  <si>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</si>
  <si>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</si>
  <si>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</si>
  <si>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</si>
  <si>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</si>
  <si>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</si>
  <si>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</si>
  <si>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</si>
  <si>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</si>
  <si>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</si>
  <si>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</si>
  <si>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</si>
  <si>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</si>
  <si>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</si>
  <si>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</si>
  <si>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</si>
  <si>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</si>
  <si>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</si>
  <si>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</si>
  <si>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</si>
  <si>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</si>
  <si>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</si>
  <si>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</si>
  <si>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</si>
  <si>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</si>
  <si>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</si>
  <si>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</si>
  <si>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</si>
  <si>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</si>
  <si>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</si>
  <si>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</si>
  <si>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</si>
  <si>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</si>
  <si>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</si>
  <si>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</si>
  <si>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</si>
  <si>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</si>
  <si>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</si>
  <si>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</si>
  <si>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</si>
  <si>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</si>
  <si>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</si>
  <si>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</si>
  <si>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</si>
  <si>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</si>
  <si>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</si>
  <si>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</si>
  <si>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</si>
  <si>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</si>
  <si>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</si>
  <si>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</si>
  <si>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</si>
  <si>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</si>
  <si>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</si>
  <si>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</si>
  <si>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</si>
  <si>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</si>
  <si>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</si>
  <si>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</si>
  <si>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</si>
  <si>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</si>
  <si>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</si>
  <si>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</si>
  <si>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</si>
  <si>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</si>
  <si>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</si>
  <si>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</si>
  <si>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</si>
  <si>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</si>
  <si>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</si>
  <si>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</si>
  <si>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</si>
  <si>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</si>
  <si>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</si>
  <si>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</si>
  <si>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</si>
  <si>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</si>
  <si>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</si>
  <si>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</si>
  <si>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</si>
  <si>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</si>
  <si>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</si>
  <si>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</si>
  <si>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</si>
  <si>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</si>
  <si>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</si>
  <si>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</si>
  <si>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</si>
  <si>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</si>
  <si>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</si>
  <si>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</si>
  <si>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</si>
  <si>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</si>
  <si>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</si>
  <si>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</si>
  <si>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</si>
  <si>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</si>
  <si>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</si>
  <si>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</si>
  <si>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</si>
  <si>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</si>
  <si>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</si>
  <si>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</si>
  <si>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</si>
  <si>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</si>
  <si>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</si>
  <si>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</si>
  <si>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</si>
  <si>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</si>
  <si>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</si>
  <si>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</si>
  <si>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</si>
  <si>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</si>
  <si>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</si>
  <si>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</si>
  <si>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</si>
  <si>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</si>
  <si>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</si>
  <si>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</si>
  <si>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</si>
  <si>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</si>
  <si>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</si>
  <si>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</si>
  <si>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</si>
  <si>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</si>
  <si>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</si>
  <si>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</si>
  <si>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</si>
  <si>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</si>
  <si>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</si>
  <si>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</si>
  <si>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</si>
  <si>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</si>
  <si>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</si>
  <si>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</si>
  <si>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</si>
  <si>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</si>
  <si>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</si>
  <si>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</si>
  <si>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</si>
  <si>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</si>
  <si>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</si>
  <si>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</si>
  <si>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</si>
  <si>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</si>
  <si>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</si>
  <si>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</si>
  <si>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</si>
  <si>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</si>
  <si>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</si>
  <si>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</si>
  <si>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</si>
  <si>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</si>
  <si>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</si>
  <si>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</si>
  <si>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</si>
  <si>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</si>
  <si>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</si>
  <si>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</si>
  <si>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</si>
  <si>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</si>
  <si>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</si>
  <si>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</si>
  <si>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</si>
  <si>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</si>
  <si>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</si>
  <si>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</si>
  <si>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</si>
  <si>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</si>
  <si>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</si>
  <si>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</si>
  <si>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</si>
  <si>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</si>
  <si>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</si>
  <si>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</si>
  <si>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</si>
  <si>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</si>
  <si>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</si>
  <si>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</si>
  <si>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</si>
  <si>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</si>
  <si>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</si>
  <si>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</si>
  <si>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</si>
  <si>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</si>
  <si>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</si>
  <si>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</si>
  <si>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</si>
  <si>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</si>
  <si>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</si>
  <si>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</si>
  <si>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</si>
  <si>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</si>
  <si>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</si>
  <si>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</si>
  <si>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</si>
  <si>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</si>
  <si>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</si>
  <si>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</si>
  <si>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</si>
  <si>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</si>
  <si>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</si>
  <si>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</si>
  <si>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</si>
  <si>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</si>
  <si>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</si>
  <si>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</si>
  <si>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</si>
  <si>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</si>
  <si>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</si>
  <si>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</si>
  <si>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</si>
  <si>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</si>
  <si>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</si>
  <si>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</si>
  <si>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</si>
  <si>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</si>
  <si>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</si>
  <si>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</si>
  <si>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</si>
  <si>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</si>
  <si>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</si>
  <si>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</si>
  <si>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</si>
  <si>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</si>
  <si>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</si>
  <si>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</si>
  <si>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</si>
  <si>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</si>
  <si>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</si>
  <si>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</si>
  <si>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</si>
  <si>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</si>
  <si>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</si>
  <si>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</si>
  <si>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</si>
  <si>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</si>
  <si>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</si>
  <si>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</si>
  <si>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</si>
  <si>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</si>
  <si>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</si>
  <si>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</si>
  <si>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</si>
  <si>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</si>
  <si>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</si>
  <si>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</si>
  <si>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</si>
  <si>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</si>
  <si>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</si>
  <si>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</si>
  <si>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</si>
  <si>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</si>
  <si>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</si>
  <si>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</si>
  <si>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</si>
  <si>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</si>
  <si>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</si>
  <si>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</si>
  <si>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</si>
  <si>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</si>
  <si>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</si>
  <si>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</si>
  <si>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</si>
  <si>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</si>
  <si>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</si>
  <si>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</si>
  <si>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</si>
  <si>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</si>
  <si>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</si>
  <si>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</si>
  <si>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</si>
  <si>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</si>
  <si>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</si>
  <si>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</si>
  <si>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</si>
  <si>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</si>
  <si>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</si>
  <si>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</si>
  <si>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</si>
  <si>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</si>
  <si>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</si>
  <si>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</si>
  <si>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</si>
  <si>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</si>
  <si>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</si>
  <si>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</si>
  <si>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</si>
  <si>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</si>
  <si>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</si>
  <si>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</si>
  <si>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</si>
  <si>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</si>
  <si>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</si>
  <si>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</si>
  <si>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</si>
  <si>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</si>
  <si>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</si>
  <si>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</si>
  <si>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</si>
  <si>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</si>
  <si>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</si>
  <si>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</si>
  <si>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</si>
  <si>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</si>
  <si>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</si>
  <si>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</si>
  <si>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</si>
  <si>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</si>
  <si>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</si>
  <si>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</si>
  <si>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</si>
  <si>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</si>
  <si>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</si>
  <si>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</si>
  <si>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</si>
  <si>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</si>
  <si>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</si>
  <si>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</si>
  <si>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</si>
  <si>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</si>
  <si>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</si>
  <si>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</si>
  <si>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</si>
  <si>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</si>
  <si>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</si>
  <si>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</si>
  <si>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</si>
  <si>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</si>
  <si>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</si>
  <si>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</si>
  <si>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</si>
  <si>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</si>
  <si>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</si>
  <si>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</si>
  <si>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</si>
  <si>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</si>
  <si>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</si>
  <si>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</si>
  <si>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</si>
  <si>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</si>
  <si>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</si>
  <si>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</si>
  <si>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</si>
  <si>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</si>
  <si>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</si>
  <si>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</si>
  <si>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</si>
  <si>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</si>
  <si>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</si>
  <si>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</si>
  <si>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</si>
  <si>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</si>
  <si>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</si>
  <si>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</si>
  <si>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</si>
  <si>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</si>
  <si>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</si>
  <si>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</si>
  <si>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</si>
  <si>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</si>
  <si>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</si>
  <si>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</si>
  <si>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</si>
  <si>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</si>
  <si>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</si>
  <si>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</si>
  <si>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</si>
  <si>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</si>
  <si>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</si>
  <si>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</si>
  <si>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</si>
  <si>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</si>
  <si>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</si>
  <si>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</si>
  <si>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</si>
  <si>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</si>
  <si>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</si>
  <si>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</si>
  <si>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</si>
  <si>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</si>
  <si>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</si>
  <si>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</si>
  <si>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</si>
  <si>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</si>
  <si>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</si>
  <si>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</si>
  <si>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</si>
  <si>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</si>
  <si>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</si>
  <si>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</si>
  <si>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</si>
  <si>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</si>
  <si>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</si>
  <si>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</si>
  <si>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</si>
  <si>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</si>
  <si>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</si>
  <si>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</si>
  <si>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</si>
  <si>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</si>
  <si>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</si>
  <si>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</si>
  <si>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</si>
  <si>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</si>
  <si>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</si>
  <si>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</si>
  <si>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</si>
  <si>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</si>
  <si>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</si>
  <si>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</si>
  <si>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</si>
  <si>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</si>
  <si>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</si>
  <si>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</si>
  <si>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</si>
  <si>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</si>
  <si>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</si>
  <si>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</si>
  <si>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</si>
  <si>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</si>
  <si>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</si>
  <si>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</si>
  <si>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</si>
  <si>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</si>
  <si>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</si>
  <si>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</si>
  <si>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</si>
  <si>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</si>
  <si>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</si>
  <si>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</si>
  <si>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</si>
  <si>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</si>
  <si>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</si>
  <si>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</si>
  <si>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</si>
  <si>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</si>
  <si>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</si>
  <si>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</si>
  <si>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</si>
  <si>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</si>
  <si>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</si>
  <si>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</si>
  <si>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</si>
  <si>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</si>
  <si>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</si>
  <si>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</si>
  <si>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</si>
  <si>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</si>
  <si>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</si>
  <si>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</si>
  <si>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</si>
  <si>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</si>
  <si>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</si>
  <si>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</si>
  <si>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</si>
  <si>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</si>
  <si>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</si>
  <si>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</si>
  <si>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</si>
  <si>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</si>
  <si>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</si>
  <si>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</si>
  <si>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</si>
  <si>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</si>
  <si>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</si>
  <si>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</si>
  <si>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</si>
  <si>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</si>
  <si>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</si>
  <si>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</si>
  <si>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</si>
  <si>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</si>
  <si>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</si>
  <si>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</si>
  <si>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</si>
  <si>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</si>
  <si>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</si>
  <si>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</si>
  <si>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</si>
  <si>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</si>
  <si>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</si>
  <si>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</si>
  <si>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</si>
  <si>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</si>
  <si>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</si>
  <si>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</si>
  <si>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</si>
  <si>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</si>
  <si>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</si>
  <si>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</si>
  <si>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</si>
  <si>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</si>
  <si>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</si>
  <si>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</si>
  <si>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</si>
  <si>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</si>
  <si>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</si>
  <si>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</si>
  <si>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</si>
  <si>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</si>
  <si>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</si>
  <si>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</si>
  <si>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</si>
  <si>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</si>
  <si>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</si>
  <si>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</si>
  <si>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</si>
  <si>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</si>
  <si>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</si>
  <si>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</si>
  <si>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</si>
  <si>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</si>
  <si>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</si>
  <si>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</si>
  <si>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</si>
  <si>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</si>
  <si>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</si>
  <si>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</si>
  <si>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</si>
  <si>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</si>
  <si>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</si>
  <si>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</si>
  <si>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</si>
  <si>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</si>
  <si>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</si>
  <si>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</si>
  <si>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</si>
  <si>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</si>
  <si>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</si>
  <si>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</si>
  <si>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</si>
  <si>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</si>
  <si>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</si>
  <si>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</si>
  <si>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</si>
  <si>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</si>
  <si>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</si>
  <si>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</si>
  <si>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</si>
  <si>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</si>
  <si>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</si>
  <si>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</si>
  <si>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</si>
  <si>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</si>
  <si>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</si>
  <si>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</si>
  <si>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</si>
  <si>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</si>
  <si>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</si>
  <si>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</si>
  <si>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</si>
  <si>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</si>
  <si>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</si>
  <si>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</si>
  <si>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</si>
  <si>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</si>
  <si>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</si>
  <si>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</si>
  <si>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</si>
  <si>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</si>
  <si>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</si>
  <si>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</si>
  <si>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</si>
  <si>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</si>
  <si>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</si>
  <si>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</si>
  <si>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</si>
  <si>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</si>
  <si>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</si>
  <si>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</si>
  <si>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</si>
  <si>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</si>
  <si>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</si>
  <si>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</si>
  <si>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</si>
  <si>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</si>
  <si>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</si>
  <si>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</si>
  <si>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</si>
  <si>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</si>
  <si>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</si>
  <si>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</si>
  <si>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</si>
  <si>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</si>
  <si>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</si>
  <si>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</si>
  <si>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</si>
  <si>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</si>
  <si>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</si>
  <si>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</si>
  <si>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</si>
  <si>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</si>
  <si>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</si>
  <si>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</si>
  <si>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</si>
  <si>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</si>
  <si>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</si>
  <si>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</si>
  <si>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</si>
  <si>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</si>
  <si>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</si>
  <si>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</si>
  <si>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</si>
  <si>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</si>
  <si>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</si>
  <si>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</si>
  <si>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</si>
  <si>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</si>
  <si>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</si>
  <si>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</si>
  <si>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</si>
  <si>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</si>
  <si>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</si>
  <si>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</si>
  <si>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</si>
  <si>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</si>
  <si>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</si>
  <si>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</si>
  <si>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</si>
  <si>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</si>
  <si>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</si>
  <si>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</si>
  <si>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</si>
  <si>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</si>
  <si>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</si>
  <si>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</si>
  <si>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</si>
  <si>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</si>
  <si>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</si>
  <si>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</si>
  <si>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</si>
  <si>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</si>
  <si>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</si>
  <si>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</si>
  <si>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</si>
  <si>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</si>
  <si>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</si>
  <si>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</si>
  <si>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</si>
  <si>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</si>
  <si>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</si>
  <si>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</si>
  <si>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</si>
  <si>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</si>
  <si>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</si>
  <si>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</si>
  <si>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</si>
  <si>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</si>
  <si>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</si>
  <si>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</si>
  <si>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</si>
  <si>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</si>
  <si>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</si>
  <si>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</si>
  <si>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</si>
  <si>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</si>
  <si>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</si>
  <si>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</si>
  <si>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</si>
  <si>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</si>
  <si>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</si>
  <si>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</si>
  <si>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</si>
  <si>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</si>
  <si>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</si>
  <si>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</si>
  <si>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</si>
  <si>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</si>
  <si>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</si>
  <si>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</si>
  <si>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</si>
  <si>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</si>
  <si>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</si>
  <si>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</si>
  <si>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</si>
  <si>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</si>
  <si>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</si>
  <si>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</si>
  <si>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</si>
  <si>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</si>
  <si>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</si>
  <si>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</si>
  <si>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</si>
  <si>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</si>
  <si>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</si>
  <si>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</si>
  <si>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</si>
  <si>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</si>
  <si>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</si>
  <si>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</si>
  <si>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</si>
  <si>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</si>
  <si>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</si>
  <si>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</si>
  <si>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</si>
  <si>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</si>
  <si>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</si>
  <si>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</si>
  <si>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</si>
  <si>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</si>
  <si>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</si>
  <si>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</si>
  <si>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</si>
  <si>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</si>
  <si>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</si>
  <si>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</si>
  <si>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</si>
  <si>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</si>
  <si>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</si>
  <si>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</si>
  <si>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</si>
  <si>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</si>
  <si>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</si>
  <si>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</si>
  <si>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</si>
  <si>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</si>
  <si>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</si>
  <si>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</si>
  <si>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</si>
  <si>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</si>
  <si>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</si>
  <si>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</si>
  <si>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</si>
  <si>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</si>
  <si>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</si>
  <si>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</si>
  <si>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</si>
  <si>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</si>
  <si>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</si>
  <si>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</si>
  <si>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</si>
  <si>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</si>
  <si>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</si>
  <si>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</si>
  <si>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</si>
  <si>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</si>
  <si>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</si>
  <si>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</si>
  <si>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</si>
  <si>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</si>
  <si>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</si>
  <si>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</si>
  <si>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</si>
  <si>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</si>
  <si>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</si>
  <si>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</si>
  <si>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</si>
  <si>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</si>
  <si>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</si>
  <si>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</si>
  <si>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</si>
  <si>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</si>
  <si>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</si>
  <si>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</si>
  <si>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</si>
  <si>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</si>
  <si>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</si>
  <si>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</si>
  <si>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</si>
  <si>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</si>
  <si>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</si>
  <si>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</si>
  <si>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</si>
  <si>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</si>
  <si>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</si>
  <si>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</si>
  <si>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</si>
  <si>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</si>
  <si>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</si>
  <si>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</si>
  <si>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</si>
  <si>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</si>
  <si>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</si>
  <si>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</si>
  <si>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</si>
  <si>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</si>
  <si>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</si>
  <si>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</si>
  <si>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</si>
  <si>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</si>
  <si>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</si>
  <si>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</si>
  <si>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</si>
  <si>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</si>
  <si>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</si>
  <si>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</si>
  <si>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</si>
  <si>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</si>
  <si>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</si>
  <si>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</si>
  <si>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</si>
  <si>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</si>
  <si>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</si>
  <si>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</si>
  <si>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</si>
  <si>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</si>
  <si>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</si>
  <si>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</si>
  <si>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</si>
  <si>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</si>
  <si>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</si>
  <si>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</si>
  <si>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</si>
  <si>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</si>
  <si>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</si>
  <si>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</si>
  <si>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</si>
  <si>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</si>
  <si>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</si>
  <si>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</si>
  <si>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</si>
  <si>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</si>
  <si>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</si>
  <si>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</si>
  <si>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</si>
  <si>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</si>
  <si>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</si>
  <si>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</si>
  <si>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</si>
  <si>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</si>
  <si>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</si>
  <si>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</si>
  <si>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</si>
  <si>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</si>
  <si>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</si>
  <si>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</si>
  <si>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</si>
  <si>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</si>
  <si>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</si>
  <si>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</si>
  <si>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</si>
  <si>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</si>
  <si>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</si>
  <si>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</si>
  <si>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</si>
  <si>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</si>
  <si>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</si>
  <si>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</si>
  <si>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</si>
  <si>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</si>
  <si>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</si>
  <si>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</si>
  <si>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</si>
  <si>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</si>
  <si>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</si>
  <si>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</si>
  <si>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</si>
  <si>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</si>
  <si>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</si>
  <si>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</si>
  <si>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</si>
  <si>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</si>
  <si>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</si>
  <si>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</si>
  <si>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</si>
  <si>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</si>
  <si>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</si>
  <si>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</si>
  <si>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</si>
  <si>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</si>
  <si>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</si>
  <si>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</si>
  <si>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</si>
  <si>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</si>
  <si>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</si>
  <si>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</si>
  <si>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</si>
  <si>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</si>
  <si>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</si>
  <si>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</si>
  <si>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</si>
  <si>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</si>
  <si>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</si>
  <si>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</si>
  <si>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</si>
  <si>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</si>
  <si>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</si>
  <si>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</si>
  <si>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</si>
  <si>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</si>
  <si>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</si>
  <si>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</si>
  <si>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</si>
  <si>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</si>
  <si>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</si>
  <si>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</si>
  <si>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</si>
  <si>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</si>
  <si>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</si>
  <si>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</si>
  <si>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</si>
  <si>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</si>
  <si>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</si>
  <si>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</si>
  <si>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</si>
  <si>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</si>
  <si>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</si>
  <si>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</si>
  <si>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</si>
  <si>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</si>
  <si>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</si>
  <si>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</si>
  <si>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</si>
  <si>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</si>
  <si>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</si>
  <si>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</si>
  <si>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</si>
  <si>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</si>
  <si>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</si>
  <si>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</si>
  <si>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</si>
  <si>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</si>
  <si>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</si>
  <si>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</si>
  <si>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</si>
  <si>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</si>
  <si>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</si>
  <si>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</si>
  <si>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</si>
  <si>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</si>
  <si>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</si>
  <si>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</si>
  <si>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</si>
  <si>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</si>
  <si>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</si>
  <si>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</si>
  <si>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</si>
  <si>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</si>
  <si>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</si>
  <si>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</si>
  <si>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</si>
  <si>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</si>
  <si>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</si>
  <si>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</si>
  <si>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</si>
  <si>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</si>
  <si>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</si>
  <si>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</si>
  <si>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</si>
  <si>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</si>
  <si>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</si>
  <si>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</si>
  <si>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</si>
  <si>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</si>
  <si>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</si>
  <si>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</si>
  <si>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</si>
  <si>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</si>
  <si>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</si>
  <si>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</si>
  <si>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</si>
  <si>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</si>
  <si>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</si>
  <si>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</si>
  <si>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</si>
  <si>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</si>
  <si>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</si>
  <si>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</si>
  <si>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</si>
  <si>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</si>
  <si>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</si>
  <si>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</si>
  <si>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</si>
  <si>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</si>
  <si>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</si>
  <si>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</si>
  <si>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</si>
  <si>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</si>
  <si>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</si>
  <si>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</si>
  <si>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</si>
  <si>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</si>
  <si>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</si>
  <si>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</si>
  <si>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</si>
  <si>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</si>
  <si>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</si>
  <si>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</si>
  <si>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</si>
  <si>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</si>
  <si>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</si>
  <si>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</si>
  <si>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</si>
  <si>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</si>
  <si>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</si>
  <si>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</si>
  <si>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</si>
  <si>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</si>
  <si>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</si>
  <si>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</si>
  <si>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</si>
  <si>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</si>
  <si>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</si>
  <si>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</si>
  <si>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</si>
  <si>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</si>
  <si>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</si>
  <si>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</si>
  <si>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</si>
  <si>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</si>
  <si>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</si>
  <si>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</si>
  <si>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</si>
  <si>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</si>
  <si>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</si>
  <si>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</si>
  <si>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</si>
  <si>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</si>
  <si>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</si>
  <si>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</si>
  <si>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</si>
  <si>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</si>
  <si>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</si>
  <si>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</si>
  <si>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</si>
  <si>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</si>
  <si>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</si>
  <si>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</si>
  <si>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</si>
  <si>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</si>
  <si>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</si>
  <si>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</si>
  <si>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</si>
  <si>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</si>
  <si>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</si>
  <si>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</si>
  <si>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</si>
  <si>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</si>
  <si>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</si>
  <si>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</si>
  <si>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</si>
  <si>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</si>
  <si>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</si>
  <si>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</si>
  <si>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</si>
  <si>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</si>
  <si>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</si>
  <si>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</si>
  <si>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</si>
  <si>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</si>
  <si>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</si>
  <si>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</si>
  <si>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</si>
  <si>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</si>
  <si>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</si>
  <si>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</si>
  <si>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</si>
  <si>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</si>
  <si>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</si>
  <si>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</si>
  <si>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</si>
  <si>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</si>
  <si>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</si>
  <si>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</si>
  <si>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</si>
  <si>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</si>
  <si>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</si>
  <si>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</si>
  <si>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</si>
  <si>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</si>
  <si>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</si>
  <si>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</si>
  <si>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</si>
  <si>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</si>
  <si>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</si>
  <si>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</si>
  <si>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</si>
  <si>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</si>
  <si>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</si>
  <si>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</si>
  <si>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</si>
  <si>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</si>
  <si>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</si>
  <si>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</si>
  <si>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</si>
  <si>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</si>
  <si>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</si>
  <si>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</si>
  <si>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</si>
  <si>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</si>
  <si>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</si>
  <si>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</si>
  <si>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</si>
  <si>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</si>
  <si>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</si>
  <si>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</si>
  <si>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</si>
  <si>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</si>
  <si>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</si>
  <si>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</si>
  <si>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</si>
  <si>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</si>
  <si>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</si>
  <si>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</si>
  <si>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</si>
  <si>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</si>
  <si>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</si>
  <si>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</si>
  <si>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</si>
  <si>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</si>
  <si>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</si>
  <si>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</si>
  <si>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</si>
  <si>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</si>
  <si>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</si>
  <si>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</si>
  <si>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</si>
  <si>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</si>
  <si>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</si>
  <si>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</si>
  <si>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</si>
  <si>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</si>
  <si>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</si>
  <si>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</si>
  <si>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</si>
  <si>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</si>
  <si>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</si>
  <si>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</si>
  <si>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</si>
  <si>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</si>
  <si>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</si>
  <si>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</si>
  <si>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</si>
  <si>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</si>
  <si>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</si>
  <si>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</si>
  <si>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</si>
  <si>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</si>
  <si>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</si>
  <si>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</si>
  <si>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</si>
  <si>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</si>
  <si>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</si>
  <si>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</si>
  <si>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</si>
  <si>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</si>
  <si>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</si>
  <si>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</si>
  <si>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</si>
  <si>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</si>
  <si>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</si>
  <si>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</si>
  <si>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</si>
  <si>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</si>
  <si>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</si>
  <si>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</si>
  <si>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</si>
  <si>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</si>
  <si>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</si>
  <si>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</si>
  <si>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</si>
  <si>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</si>
  <si>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</si>
  <si>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</si>
  <si>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</si>
  <si>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</si>
  <si>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</si>
  <si>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</si>
  <si>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</si>
  <si>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</si>
  <si>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</si>
  <si>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</si>
  <si>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</si>
  <si>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</si>
  <si>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</si>
  <si>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</si>
  <si>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</si>
  <si>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</si>
  <si>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</si>
  <si>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</si>
  <si>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</si>
  <si>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</si>
  <si>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</si>
  <si>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</si>
  <si>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</si>
  <si>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</si>
  <si>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</si>
  <si>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</si>
  <si>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</si>
  <si>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</si>
  <si>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</si>
  <si>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</si>
  <si>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</si>
  <si>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</si>
  <si>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</si>
  <si>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</si>
  <si>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</si>
  <si>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</si>
  <si>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</si>
  <si>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</si>
  <si>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</si>
  <si>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</si>
  <si>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</si>
  <si>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</si>
  <si>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</si>
  <si>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</si>
  <si>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</si>
  <si>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</si>
  <si>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</si>
  <si>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</si>
  <si>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</si>
  <si>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</si>
  <si>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</si>
  <si>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</si>
  <si>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</si>
  <si>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</si>
  <si>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</si>
  <si>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</si>
  <si>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</si>
  <si>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</si>
  <si>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</si>
  <si>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</si>
  <si>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</si>
  <si>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</si>
  <si>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</si>
  <si>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</si>
  <si>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</si>
  <si>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</si>
  <si>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</si>
  <si>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</si>
  <si>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</si>
  <si>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</si>
  <si>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</si>
  <si>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</si>
  <si>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</si>
  <si>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</si>
  <si>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</si>
  <si>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</si>
  <si>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</si>
  <si>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</si>
  <si>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</si>
  <si>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</si>
  <si>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</si>
  <si>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</si>
  <si>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</si>
  <si>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</si>
  <si>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</si>
  <si>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</si>
  <si>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</si>
  <si>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</si>
  <si>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</si>
  <si>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</si>
  <si>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</si>
  <si>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</si>
  <si>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</si>
  <si>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</si>
  <si>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</si>
  <si>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</si>
  <si>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</si>
  <si>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</si>
  <si>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</si>
  <si>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</si>
  <si>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</si>
  <si>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</si>
  <si>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</si>
  <si>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</si>
  <si>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</si>
  <si>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</si>
  <si>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</si>
  <si>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</si>
  <si>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</si>
  <si>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</si>
  <si>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</si>
  <si>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</si>
  <si>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</si>
  <si>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</si>
  <si>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</si>
  <si>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</si>
  <si>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</si>
  <si>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</si>
  <si>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</si>
  <si>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</si>
  <si>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</si>
  <si>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</si>
  <si>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</si>
  <si>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</si>
  <si>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</si>
  <si>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</si>
  <si>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</si>
  <si>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</si>
  <si>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</si>
  <si>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</si>
  <si>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</si>
  <si>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</si>
  <si>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</si>
  <si>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</si>
  <si>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</si>
  <si>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</si>
  <si>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</si>
  <si>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</si>
  <si>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</si>
  <si>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</si>
  <si>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</si>
  <si>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</si>
  <si>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</si>
  <si>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</si>
  <si>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</si>
  <si>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</si>
  <si>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</si>
  <si>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</si>
  <si>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</si>
  <si>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</si>
  <si>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</si>
  <si>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</si>
  <si>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</si>
  <si>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</si>
  <si>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</si>
  <si>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</si>
  <si>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</si>
  <si>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</si>
  <si>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</si>
  <si>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</si>
  <si>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</si>
  <si>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</si>
  <si>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</si>
  <si>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</si>
  <si>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</si>
  <si>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</si>
  <si>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</si>
  <si>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</si>
  <si>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</si>
  <si>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</si>
  <si>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</si>
  <si>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</si>
  <si>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</si>
  <si>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</si>
  <si>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</si>
  <si>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</si>
  <si>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</si>
  <si>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</si>
  <si>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</si>
  <si>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</si>
  <si>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</si>
  <si>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</si>
  <si>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</si>
  <si>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</si>
  <si>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</si>
  <si>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</si>
  <si>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</si>
  <si>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</si>
  <si>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</si>
  <si>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</si>
  <si>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</si>
  <si>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</si>
  <si>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</si>
  <si>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</si>
  <si>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</si>
  <si>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</si>
  <si>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</si>
  <si>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</si>
  <si>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</si>
  <si>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</si>
  <si>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</si>
  <si>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</si>
  <si>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</si>
  <si>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</si>
  <si>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</si>
  <si>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</si>
  <si>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</si>
  <si>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</si>
  <si>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</si>
  <si>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</si>
  <si>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</si>
  <si>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</si>
  <si>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</si>
  <si>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</si>
  <si>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</si>
  <si>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</si>
  <si>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</si>
  <si>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</si>
  <si>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</si>
  <si>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</si>
  <si>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</si>
  <si>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</si>
  <si>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</si>
  <si>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</si>
  <si>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</si>
  <si>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</si>
  <si>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</si>
  <si>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</si>
  <si>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</si>
  <si>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</si>
  <si>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</si>
  <si>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</si>
  <si>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</si>
  <si>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</si>
  <si>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</si>
  <si>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</si>
  <si>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</si>
  <si>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</si>
  <si>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</si>
  <si>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</si>
  <si>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</si>
  <si>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</si>
  <si>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</si>
  <si>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</si>
  <si>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</si>
  <si>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</si>
  <si>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</si>
  <si>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</si>
  <si>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</si>
  <si>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</si>
  <si>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</si>
  <si>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</si>
  <si>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</si>
  <si>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</si>
  <si>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</si>
  <si>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</si>
  <si>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</si>
  <si>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</si>
  <si>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</si>
  <si>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</si>
  <si>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</si>
  <si>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</si>
  <si>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</si>
  <si>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</si>
  <si>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</si>
  <si>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</si>
  <si>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</si>
  <si>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</si>
  <si>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</si>
  <si>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</si>
  <si>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</si>
  <si>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</si>
  <si>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</si>
  <si>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</si>
  <si>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</si>
  <si>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</si>
  <si>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</si>
  <si>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</si>
  <si>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</si>
  <si>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</si>
  <si>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</si>
  <si>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</si>
  <si>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</si>
  <si>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</si>
  <si>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</si>
  <si>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</si>
  <si>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</si>
  <si>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</si>
  <si>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</si>
  <si>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</si>
  <si>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</si>
  <si>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</si>
  <si>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</si>
  <si>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</si>
  <si>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</si>
  <si>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</si>
  <si>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</si>
  <si>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</si>
  <si>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</si>
  <si>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</si>
  <si>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</si>
  <si>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</si>
  <si>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</si>
  <si>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</si>
  <si>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</si>
  <si>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</si>
  <si>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</si>
  <si>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</si>
  <si>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</si>
  <si>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</si>
  <si>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</si>
  <si>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</si>
  <si>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</si>
  <si>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</si>
  <si>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</si>
  <si>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</si>
  <si>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</si>
  <si>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</si>
  <si>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</si>
  <si>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</si>
  <si>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</si>
  <si>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</si>
  <si>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</si>
  <si>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</si>
  <si>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</si>
  <si>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</si>
  <si>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</si>
  <si>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</si>
  <si>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</si>
  <si>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</si>
  <si>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</si>
  <si>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</si>
  <si>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</si>
  <si>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</si>
  <si>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</si>
  <si>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</si>
  <si>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</si>
  <si>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</si>
  <si>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</si>
  <si>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</si>
  <si>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</si>
  <si>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</si>
  <si>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</si>
  <si>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</si>
  <si>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</si>
  <si>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</si>
  <si>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</si>
  <si>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</si>
  <si>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</si>
  <si>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</si>
  <si>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</si>
  <si>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</si>
  <si>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</si>
  <si>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</si>
  <si>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</si>
  <si>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</si>
  <si>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</si>
  <si>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</si>
  <si>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</si>
  <si>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</si>
  <si>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</si>
  <si>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</si>
  <si>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</si>
  <si>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</si>
  <si>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</si>
  <si>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</si>
  <si>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</si>
  <si>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</si>
  <si>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</si>
  <si>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</si>
  <si>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</si>
  <si>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</si>
  <si>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</si>
  <si>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</si>
  <si>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</si>
  <si>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</si>
  <si>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</si>
  <si>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</si>
  <si>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</si>
  <si>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</si>
  <si>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</si>
  <si>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</si>
  <si>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</si>
  <si>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</si>
  <si>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</si>
  <si>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</si>
  <si>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</si>
  <si>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</si>
  <si>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</si>
  <si>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</si>
  <si>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</si>
  <si>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</si>
  <si>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</si>
  <si>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</si>
  <si>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</si>
  <si>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</si>
  <si>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</si>
  <si>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</si>
  <si>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</si>
  <si>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</si>
  <si>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</si>
  <si>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</si>
  <si>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</si>
  <si>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</si>
  <si>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</si>
  <si>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</si>
  <si>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</si>
  <si>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</si>
  <si>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</si>
  <si>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</si>
  <si>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</si>
  <si>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</si>
  <si>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</si>
  <si>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</si>
  <si>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</si>
  <si>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</si>
  <si>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</si>
  <si>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</si>
  <si>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</si>
  <si>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</si>
  <si>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</si>
  <si>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</si>
  <si>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</si>
  <si>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</si>
  <si>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</si>
  <si>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</si>
  <si>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</si>
  <si>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</si>
  <si>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</si>
  <si>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</si>
  <si>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</si>
  <si>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</si>
  <si>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</si>
  <si>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</si>
  <si>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</si>
  <si>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</si>
  <si>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</si>
  <si>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</si>
  <si>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</si>
  <si>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</si>
  <si>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</si>
  <si>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</si>
  <si>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</si>
  <si>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</si>
  <si>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</si>
  <si>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</si>
  <si>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</si>
  <si>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</si>
  <si>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</si>
  <si>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</si>
  <si>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</si>
  <si>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</si>
  <si>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</si>
  <si>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</si>
  <si>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</si>
  <si>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</si>
  <si>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</si>
  <si>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</si>
  <si>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</si>
  <si>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</si>
  <si>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</si>
  <si>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</si>
  <si>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</si>
  <si>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</si>
  <si>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</si>
  <si>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</si>
  <si>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</si>
  <si>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</si>
  <si>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</si>
  <si>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</si>
  <si>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</si>
  <si>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</si>
  <si>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</si>
  <si>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</si>
  <si>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</si>
  <si>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</si>
  <si>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</si>
  <si>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</si>
  <si>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</si>
  <si>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</si>
  <si>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</si>
  <si>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</si>
  <si>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</si>
  <si>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</si>
  <si>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</si>
  <si>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</si>
  <si>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</si>
  <si>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</si>
  <si>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</si>
  <si>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</si>
  <si>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</si>
  <si>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</si>
  <si>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</si>
  <si>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</si>
  <si>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</si>
  <si>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</si>
  <si>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</si>
  <si>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</si>
  <si>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</si>
  <si>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</si>
  <si>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</si>
  <si>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</si>
  <si>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</si>
  <si>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</si>
  <si>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</si>
  <si>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</si>
  <si>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</si>
  <si>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</si>
  <si>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</si>
  <si>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</si>
  <si>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</si>
  <si>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</si>
  <si>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</si>
  <si>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</si>
  <si>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</si>
  <si>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</si>
  <si>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</si>
  <si>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</si>
  <si>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</si>
  <si>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</si>
  <si>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</si>
  <si>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</si>
  <si>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</si>
  <si>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</si>
  <si>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</si>
  <si>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</si>
  <si>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</si>
  <si>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</si>
  <si>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</si>
  <si>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</si>
  <si>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</si>
  <si>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</si>
  <si>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</si>
  <si>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</si>
  <si>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</si>
  <si>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</si>
  <si>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</si>
  <si>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</si>
  <si>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</si>
  <si>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</si>
  <si>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</si>
  <si>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</si>
  <si>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</si>
  <si>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</si>
  <si>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</si>
  <si>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</si>
  <si>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</si>
  <si>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</si>
  <si>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</si>
  <si>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</si>
  <si>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</si>
  <si>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</si>
  <si>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</si>
  <si>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</si>
  <si>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</si>
  <si>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</si>
  <si>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</si>
  <si>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</si>
  <si>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</si>
  <si>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</si>
  <si>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</si>
  <si>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</si>
  <si>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</si>
  <si>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</si>
  <si>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</si>
  <si>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</si>
  <si>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</si>
  <si>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</si>
  <si>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</si>
  <si>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</si>
  <si>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</si>
  <si>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</si>
  <si>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</si>
  <si>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</si>
  <si>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</si>
  <si>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</si>
  <si>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</si>
  <si>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</si>
  <si>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</si>
  <si>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</si>
  <si>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</si>
  <si>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</si>
  <si>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</si>
  <si>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</si>
  <si>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</si>
  <si>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</si>
  <si>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</si>
  <si>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</si>
  <si>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</si>
  <si>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</si>
  <si>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</si>
  <si>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</si>
  <si>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</si>
  <si>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</si>
  <si>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</si>
  <si>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</si>
  <si>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</si>
  <si>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</si>
  <si>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</si>
  <si>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</si>
  <si>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</si>
  <si>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</si>
  <si>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</si>
  <si>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</si>
  <si>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</si>
  <si>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</si>
  <si>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</si>
  <si>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</si>
  <si>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</si>
  <si>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</si>
  <si>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</si>
  <si>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</si>
  <si>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</si>
  <si>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</si>
  <si>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</si>
  <si>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</si>
  <si>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</si>
  <si>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</si>
  <si>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</si>
  <si>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</si>
  <si>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</si>
  <si>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</si>
  <si>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</si>
  <si>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</si>
  <si>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</si>
  <si>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</si>
  <si>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</si>
  <si>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</si>
  <si>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</si>
  <si>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</si>
  <si>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</si>
  <si>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</si>
  <si>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</si>
  <si>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</si>
  <si>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</si>
  <si>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</si>
  <si>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</si>
  <si>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</si>
  <si>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</si>
  <si>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</si>
  <si>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</si>
  <si>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</si>
  <si>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</si>
  <si>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</si>
  <si>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</si>
  <si>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</si>
  <si>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</si>
  <si>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</si>
  <si>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</si>
  <si>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</si>
  <si>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</si>
  <si>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</si>
  <si>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</si>
  <si>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</si>
  <si>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</si>
  <si>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</si>
  <si>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</si>
  <si>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</si>
  <si>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</si>
  <si>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</si>
  <si>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</si>
  <si>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</si>
  <si>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</si>
  <si>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</si>
  <si>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</si>
  <si>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</si>
  <si>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</si>
  <si>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</si>
  <si>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</si>
  <si>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</si>
  <si>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</si>
  <si>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</si>
  <si>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</si>
  <si>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</si>
  <si>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</si>
  <si>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</si>
  <si>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</si>
  <si>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</si>
  <si>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</si>
  <si>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</si>
  <si>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</si>
  <si>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</si>
  <si>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</si>
  <si>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</si>
  <si>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</si>
  <si>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</si>
  <si>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</si>
  <si>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</si>
  <si>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</si>
  <si>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</si>
  <si>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</si>
  <si>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</si>
  <si>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</si>
  <si>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</si>
  <si>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</si>
  <si>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</si>
  <si>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</si>
  <si>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</si>
  <si>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</si>
  <si>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</si>
  <si>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</si>
  <si>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</si>
  <si>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</si>
  <si>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</si>
  <si>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</si>
  <si>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</si>
  <si>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</si>
  <si>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</si>
  <si>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</si>
  <si>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</si>
  <si>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</si>
  <si>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</si>
  <si>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</si>
  <si>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</si>
  <si>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</si>
  <si>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</si>
  <si>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</si>
  <si>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</si>
  <si>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</si>
  <si>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</si>
  <si>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</si>
  <si>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</si>
  <si>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</si>
  <si>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</si>
  <si>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</si>
  <si>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</si>
  <si>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</si>
  <si>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</si>
  <si>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</si>
  <si>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</si>
  <si>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</si>
  <si>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</si>
  <si>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</si>
  <si>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</si>
  <si>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</si>
  <si>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</si>
  <si>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</si>
  <si>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</si>
  <si>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</si>
  <si>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</si>
  <si>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</si>
  <si>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</si>
  <si>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</si>
  <si>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</si>
  <si>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</si>
  <si>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</si>
  <si>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</si>
  <si>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</si>
  <si>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</si>
  <si>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</si>
  <si>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</si>
  <si>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</si>
  <si>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</si>
  <si>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</si>
  <si>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</si>
  <si>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</si>
  <si>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</si>
  <si>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</si>
  <si>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</si>
  <si>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</si>
  <si>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</si>
  <si>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</si>
  <si>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</si>
  <si>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</si>
  <si>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</si>
  <si>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</si>
  <si>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</si>
  <si>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</si>
  <si>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</si>
  <si>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</si>
  <si>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</si>
  <si>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</si>
  <si>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</si>
  <si>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</si>
  <si>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</si>
  <si>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</si>
  <si>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</si>
  <si>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</si>
  <si>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</si>
  <si>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</si>
  <si>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</si>
  <si>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</si>
  <si>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</si>
  <si>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</si>
  <si>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</si>
  <si>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</si>
  <si>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</si>
  <si>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</si>
  <si>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</si>
  <si>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</si>
  <si>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</si>
  <si>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</si>
  <si>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</si>
  <si>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</si>
  <si>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</si>
  <si>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</si>
  <si>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</si>
  <si>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</si>
  <si>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</si>
  <si>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</si>
  <si>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</si>
  <si>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</si>
  <si>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</si>
  <si>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</si>
  <si>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</si>
  <si>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</si>
  <si>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</si>
  <si>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</si>
  <si>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</si>
  <si>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</si>
  <si>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</si>
  <si>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</si>
  <si>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</si>
  <si>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</si>
  <si>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</si>
  <si>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</si>
  <si>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</si>
  <si>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</si>
  <si>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</si>
  <si>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</si>
  <si>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</si>
  <si>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</si>
  <si>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</si>
  <si>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</si>
  <si>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</si>
  <si>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</si>
  <si>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</si>
  <si>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</si>
  <si>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</si>
  <si>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</si>
  <si>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</si>
  <si>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</si>
  <si>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</si>
  <si>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</si>
  <si>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</si>
  <si>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</si>
  <si>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</si>
  <si>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</si>
  <si>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</si>
  <si>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</si>
  <si>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</si>
  <si>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</si>
  <si>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</si>
  <si>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</si>
  <si>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</si>
  <si>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</si>
  <si>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</si>
  <si>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</si>
  <si>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</si>
  <si>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</si>
  <si>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</si>
  <si>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</si>
  <si>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</si>
  <si>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</si>
  <si>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</si>
  <si>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</si>
  <si>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</si>
  <si>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</si>
  <si>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</si>
  <si>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</si>
  <si>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</si>
  <si>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</si>
  <si>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</si>
  <si>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</si>
  <si>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</si>
  <si>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</si>
  <si>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</si>
  <si>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</si>
  <si>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</si>
  <si>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</si>
  <si>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</si>
  <si>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</si>
  <si>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</si>
  <si>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</si>
  <si>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</si>
  <si>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</si>
  <si>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</si>
  <si>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</si>
  <si>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</si>
  <si>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</si>
  <si>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</si>
  <si>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</si>
  <si>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</si>
  <si>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</si>
  <si>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</si>
  <si>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</si>
  <si>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</si>
  <si>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</si>
  <si>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</si>
  <si>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</si>
  <si>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</si>
  <si>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</si>
  <si>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</si>
  <si>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</si>
  <si>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</si>
  <si>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</si>
  <si>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</si>
  <si>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</si>
  <si>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</si>
  <si>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</si>
  <si>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</si>
  <si>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</si>
  <si>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</si>
  <si>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</si>
  <si>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</si>
  <si>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</si>
  <si>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</si>
  <si>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</si>
  <si>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</si>
  <si>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</si>
  <si>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</si>
  <si>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</si>
  <si>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</si>
  <si>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</si>
  <si>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</si>
  <si>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</si>
  <si>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</si>
  <si>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</si>
  <si>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</si>
  <si>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</si>
  <si>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</si>
  <si>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</si>
  <si>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</si>
  <si>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</si>
  <si>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</si>
  <si>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</si>
  <si>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</si>
  <si>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</si>
  <si>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</si>
  <si>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</si>
  <si>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</si>
  <si>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</si>
  <si>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</si>
  <si>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</si>
  <si>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</si>
  <si>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</si>
  <si>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</si>
  <si>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</si>
  <si>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</si>
  <si>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</si>
  <si>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</si>
  <si>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</si>
  <si>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</si>
  <si>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</si>
  <si>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</si>
  <si>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</si>
  <si>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</si>
  <si>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</si>
  <si>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</si>
  <si>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</si>
  <si>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</si>
  <si>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</si>
  <si>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</si>
  <si>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</si>
  <si>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</si>
  <si>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</si>
  <si>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</si>
  <si>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</si>
  <si>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</si>
  <si>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</si>
  <si>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</si>
  <si>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</si>
  <si>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</si>
  <si>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</si>
  <si>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</si>
  <si>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</si>
  <si>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</si>
  <si>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</si>
  <si>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</si>
  <si>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</si>
  <si>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</si>
  <si>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</si>
  <si>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</si>
  <si>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</si>
  <si>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</si>
  <si>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</si>
  <si>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</si>
  <si>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</si>
  <si>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</si>
  <si>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</si>
  <si>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</si>
  <si>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</si>
  <si>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</si>
  <si>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</si>
  <si>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</si>
  <si>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</si>
  <si>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</si>
  <si>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</si>
  <si>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</si>
  <si>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</si>
  <si>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</si>
  <si>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</si>
  <si>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</si>
  <si>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</si>
  <si>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</si>
  <si>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</si>
  <si>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</si>
  <si>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</si>
  <si>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</si>
  <si>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</si>
  <si>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</si>
  <si>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</si>
  <si>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</si>
  <si>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</si>
  <si>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</si>
  <si>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</si>
  <si>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</si>
  <si>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</si>
  <si>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</si>
  <si>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</si>
  <si>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</si>
  <si>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</si>
  <si>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</si>
  <si>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</si>
  <si>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</si>
  <si>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</si>
  <si>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</si>
  <si>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</si>
  <si>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</si>
  <si>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</si>
  <si>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</si>
  <si>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</si>
  <si>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</si>
  <si>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</si>
  <si>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</si>
  <si>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</si>
  <si>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</si>
  <si>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</si>
  <si>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</si>
  <si>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</si>
  <si>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</si>
  <si>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</si>
  <si>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</si>
  <si>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</si>
  <si>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</si>
  <si>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</si>
  <si>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</si>
  <si>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</si>
  <si>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</si>
  <si>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</si>
  <si>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</si>
  <si>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</si>
  <si>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</si>
  <si>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</si>
  <si>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</si>
  <si>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</si>
  <si>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</si>
  <si>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</si>
  <si>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</si>
  <si>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</si>
  <si>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</si>
  <si>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</si>
  <si>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</si>
  <si>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</si>
  <si>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</si>
  <si>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</si>
  <si>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</si>
  <si>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</si>
  <si>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</si>
  <si>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</si>
  <si>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</si>
  <si>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</si>
  <si>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</si>
  <si>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</si>
  <si>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</si>
  <si>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</si>
  <si>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</si>
  <si>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</si>
  <si>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</si>
  <si>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</si>
  <si>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</si>
  <si>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</si>
  <si>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</si>
  <si>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</si>
  <si>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</si>
  <si>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</si>
  <si>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</si>
  <si>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</si>
  <si>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</si>
  <si>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</si>
  <si>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</si>
  <si>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</si>
  <si>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</si>
  <si>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</si>
  <si>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</si>
  <si>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</si>
  <si>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</si>
  <si>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</si>
  <si>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</si>
  <si>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</si>
  <si>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</si>
  <si>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</si>
  <si>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</si>
  <si>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</si>
  <si>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</si>
  <si>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</si>
  <si>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</si>
  <si>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</si>
  <si>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</si>
  <si>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</si>
  <si>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</si>
  <si>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</si>
  <si>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</si>
  <si>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</si>
  <si>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</si>
  <si>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</si>
  <si>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</si>
  <si>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</si>
  <si>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</si>
  <si>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</si>
  <si>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</si>
  <si>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</si>
  <si>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</si>
  <si>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</si>
  <si>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</si>
  <si>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</si>
  <si>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</si>
  <si>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</si>
  <si>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</si>
  <si>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</si>
  <si>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</si>
  <si>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</si>
  <si>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</si>
  <si>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</si>
  <si>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</si>
  <si>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</si>
  <si>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</si>
  <si>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</si>
  <si>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</si>
  <si>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</si>
  <si>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</si>
  <si>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</si>
  <si>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</si>
  <si>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</si>
  <si>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</si>
  <si>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</si>
  <si>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</si>
  <si>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</si>
  <si>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</si>
  <si>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</si>
  <si>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</si>
  <si>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</si>
  <si>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</si>
  <si>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</si>
  <si>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</si>
  <si>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</si>
  <si>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</si>
  <si>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</si>
  <si>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</si>
  <si>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</si>
  <si>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</si>
  <si>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</si>
  <si>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</si>
  <si>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</si>
  <si>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</si>
  <si>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</si>
  <si>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</si>
  <si>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</si>
  <si>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</si>
  <si>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</si>
  <si>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</si>
  <si>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</si>
  <si>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</si>
  <si>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</si>
  <si>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</si>
  <si>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</si>
  <si>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</si>
  <si>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</si>
  <si>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</si>
  <si>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</si>
  <si>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</si>
  <si>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</si>
  <si>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</si>
  <si>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</si>
  <si>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</si>
  <si>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</si>
  <si>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</si>
  <si>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</si>
  <si>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</si>
  <si>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</si>
  <si>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</si>
  <si>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</si>
  <si>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</si>
  <si>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</si>
  <si>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</si>
  <si>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</si>
  <si>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</si>
  <si>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</si>
  <si>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</si>
  <si>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</si>
  <si>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</si>
  <si>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</si>
  <si>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</si>
  <si>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</si>
  <si>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</si>
  <si>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</si>
  <si>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</si>
  <si>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</si>
  <si>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</si>
  <si>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</si>
  <si>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</si>
  <si>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</si>
  <si>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</si>
  <si>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</si>
  <si>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</si>
  <si>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</si>
  <si>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</si>
  <si>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</si>
  <si>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</si>
  <si>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</si>
  <si>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</si>
  <si>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</si>
  <si>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</si>
  <si>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</si>
  <si>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</si>
  <si>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</si>
  <si>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</si>
  <si>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</si>
  <si>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</si>
  <si>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</si>
  <si>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</si>
  <si>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</si>
  <si>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</si>
  <si>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</si>
  <si>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</si>
  <si>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</si>
  <si>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</si>
  <si>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</si>
  <si>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</si>
  <si>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</si>
  <si>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</si>
  <si>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</si>
  <si>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</si>
  <si>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</si>
  <si>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</si>
  <si>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</si>
  <si>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</si>
  <si>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</si>
  <si>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</si>
  <si>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</si>
  <si>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</si>
  <si>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</si>
  <si>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</si>
  <si>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</si>
  <si>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</si>
  <si>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</si>
  <si>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</si>
  <si>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</si>
  <si>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</si>
  <si>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</si>
  <si>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</si>
  <si>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</si>
  <si>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</si>
  <si>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</si>
  <si>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</si>
  <si>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</si>
  <si>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</si>
  <si>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</si>
  <si>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</si>
  <si>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</si>
  <si>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</si>
  <si>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</si>
  <si>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</si>
  <si>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</si>
  <si>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</si>
  <si>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</si>
  <si>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</si>
  <si>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</si>
  <si>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</si>
  <si>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</si>
  <si>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</si>
  <si>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</si>
  <si>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</si>
  <si>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</si>
  <si>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</si>
  <si>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</si>
  <si>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</si>
  <si>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</si>
  <si>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</si>
  <si>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</si>
  <si>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</si>
  <si>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</si>
  <si>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</si>
  <si>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</si>
  <si>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</si>
  <si>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</si>
  <si>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</si>
  <si>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</si>
  <si>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</si>
  <si>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</si>
  <si>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</si>
  <si>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</si>
  <si>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</si>
  <si>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</si>
  <si>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</si>
  <si>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</si>
  <si>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</si>
  <si>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</si>
  <si>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</si>
  <si>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</si>
  <si>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</si>
  <si>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</si>
  <si>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</si>
  <si>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</si>
  <si>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</si>
  <si>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</si>
  <si>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</si>
  <si>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</si>
  <si>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</si>
  <si>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</si>
  <si>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</si>
  <si>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</si>
  <si>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</si>
  <si>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</si>
  <si>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</si>
  <si>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</si>
  <si>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</si>
  <si>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</si>
  <si>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</si>
  <si>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</si>
  <si>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</si>
  <si>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</si>
  <si>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</si>
  <si>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</si>
  <si>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</si>
  <si>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</si>
  <si>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</si>
  <si>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</si>
  <si>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</si>
  <si>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</si>
  <si>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</si>
  <si>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</si>
  <si>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</si>
  <si>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</si>
  <si>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</si>
  <si>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</si>
  <si>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</si>
  <si>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</si>
  <si>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</si>
  <si>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</si>
  <si>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</si>
  <si>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</si>
  <si>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</si>
  <si>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</si>
  <si>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</si>
  <si>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</si>
  <si>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</si>
  <si>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</si>
  <si>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</si>
  <si>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</si>
  <si>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</si>
  <si>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</si>
  <si>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</si>
  <si>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</si>
  <si>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</si>
  <si>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</si>
  <si>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</si>
  <si>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</si>
  <si>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</si>
  <si>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</si>
  <si>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</si>
  <si>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</si>
  <si>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</si>
  <si>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</si>
  <si>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</si>
  <si>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</si>
  <si>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</si>
  <si>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</si>
  <si>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</si>
  <si>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</si>
  <si>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</si>
  <si>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</si>
  <si>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</si>
  <si>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</si>
  <si>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</si>
  <si>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</si>
  <si>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</si>
  <si>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</si>
  <si>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</si>
  <si>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</si>
  <si>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</si>
  <si>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</si>
  <si>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</si>
  <si>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</si>
  <si>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</si>
  <si>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</si>
  <si>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</si>
  <si>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</si>
  <si>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</si>
  <si>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</si>
  <si>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</si>
  <si>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</si>
  <si>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</si>
  <si>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</si>
  <si>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</si>
  <si>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</si>
  <si>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</si>
  <si>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</si>
  <si>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</si>
  <si>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</si>
  <si>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</si>
  <si>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</si>
  <si>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</si>
  <si>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</si>
  <si>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</si>
  <si>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</si>
  <si>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</si>
  <si>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</si>
  <si>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</si>
  <si>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</si>
  <si>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</si>
  <si>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</si>
  <si>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</si>
  <si>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</si>
  <si>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</si>
  <si>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</si>
  <si>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</si>
  <si>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</si>
  <si>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</si>
  <si>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</si>
  <si>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</si>
  <si>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</si>
  <si>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</si>
  <si>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</si>
  <si>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</si>
  <si>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</si>
  <si>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</si>
  <si>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</si>
  <si>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</si>
  <si>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</si>
  <si>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</si>
  <si>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</si>
  <si>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</si>
  <si>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</si>
  <si>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</si>
  <si>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</si>
  <si>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</si>
  <si>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</si>
  <si>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</si>
  <si>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</si>
  <si>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</si>
  <si>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</si>
  <si>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</si>
  <si>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</si>
  <si>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</si>
  <si>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</si>
  <si>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</si>
  <si>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</si>
  <si>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</si>
  <si>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</si>
  <si>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</si>
  <si>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</si>
  <si>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</si>
  <si>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</si>
  <si>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</si>
  <si>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</si>
  <si>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</si>
  <si>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</si>
  <si>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</si>
  <si>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</si>
  <si>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</si>
  <si>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</si>
  <si>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</si>
  <si>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</si>
  <si>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</si>
  <si>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</si>
  <si>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</si>
  <si>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</si>
  <si>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</si>
  <si>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</si>
  <si>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</si>
  <si>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</si>
  <si>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</si>
  <si>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</si>
  <si>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</si>
  <si>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</si>
  <si>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</si>
  <si>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</si>
  <si>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</si>
  <si>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</si>
  <si>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</si>
  <si>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</si>
  <si>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</si>
  <si>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</si>
  <si>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</si>
  <si>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</si>
  <si>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</si>
  <si>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</si>
  <si>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</si>
  <si>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</si>
  <si>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</si>
  <si>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</si>
  <si>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</si>
  <si>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</si>
  <si>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</si>
  <si>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</si>
  <si>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</si>
  <si>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</si>
  <si>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</si>
  <si>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</si>
  <si>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</si>
  <si>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</si>
  <si>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</si>
  <si>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</si>
  <si>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</si>
  <si>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</si>
  <si>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</si>
  <si>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</si>
  <si>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</si>
  <si>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</si>
  <si>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</si>
  <si>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</si>
  <si>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</si>
  <si>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</si>
  <si>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</si>
  <si>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</si>
  <si>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</si>
  <si>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</si>
  <si>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</si>
  <si>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</si>
  <si>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</si>
  <si>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</si>
  <si>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</si>
  <si>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</si>
  <si>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</si>
  <si>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</si>
  <si>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</si>
  <si>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</si>
  <si>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</si>
  <si>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</si>
  <si>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</si>
  <si>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</si>
  <si>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</si>
  <si>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</si>
  <si>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</si>
  <si>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</si>
  <si>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</si>
  <si>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</si>
  <si>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</si>
  <si>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</si>
  <si>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</si>
  <si>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</si>
  <si>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</si>
  <si>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</si>
  <si>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</si>
  <si>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</si>
  <si>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</si>
  <si>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</si>
  <si>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</si>
  <si>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</si>
  <si>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</si>
  <si>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</si>
  <si>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</si>
  <si>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</si>
  <si>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</si>
  <si>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</si>
  <si>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</si>
  <si>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</si>
  <si>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</si>
  <si>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</si>
  <si>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</si>
  <si>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</si>
  <si>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</si>
  <si>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</si>
  <si>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</si>
  <si>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</si>
  <si>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</si>
  <si>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</si>
  <si>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</si>
  <si>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</si>
  <si>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</si>
  <si>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</si>
  <si>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</si>
  <si>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</si>
  <si>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</si>
  <si>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</si>
  <si>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</si>
  <si>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</si>
  <si>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</si>
  <si>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</si>
  <si>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</si>
  <si>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</si>
  <si>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</si>
  <si>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</si>
  <si>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</si>
  <si>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</si>
  <si>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</si>
  <si>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</si>
  <si>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</si>
  <si>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</si>
  <si>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</si>
  <si>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</si>
  <si>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</si>
  <si>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</si>
  <si>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</si>
  <si>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</si>
  <si>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</si>
  <si>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</si>
  <si>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</si>
  <si>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</si>
  <si>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</si>
  <si>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</si>
  <si>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</si>
  <si>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</si>
  <si>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</si>
  <si>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</si>
  <si>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</si>
  <si>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</si>
  <si>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</si>
  <si>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</si>
  <si>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</si>
  <si>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</si>
  <si>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</si>
  <si>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</si>
  <si>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</si>
  <si>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</si>
  <si>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</si>
  <si>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</si>
  <si>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</si>
  <si>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</si>
  <si>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</si>
  <si>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</si>
  <si>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</si>
  <si>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</si>
  <si>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</si>
  <si>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</si>
  <si>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</si>
  <si>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</si>
  <si>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</si>
  <si>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</si>
  <si>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</si>
  <si>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</si>
  <si>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</si>
  <si>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</si>
  <si>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</si>
  <si>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</si>
  <si>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</si>
  <si>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</si>
  <si>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</si>
  <si>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</si>
  <si>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</si>
  <si>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</si>
  <si>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</si>
  <si>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</si>
  <si>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</si>
  <si>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</si>
  <si>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</si>
  <si>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</si>
  <si>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</si>
  <si>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</si>
  <si>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</si>
  <si>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</si>
  <si>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</si>
  <si>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</si>
  <si>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</si>
  <si>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</si>
  <si>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</si>
  <si>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</si>
  <si>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</si>
  <si>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</si>
  <si>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</si>
  <si>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</si>
  <si>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</si>
  <si>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</si>
  <si>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</si>
  <si>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</si>
  <si>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</si>
  <si>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</si>
  <si>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</si>
  <si>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</si>
  <si>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</si>
  <si>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</si>
  <si>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</si>
  <si>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</si>
  <si>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</si>
  <si>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</si>
  <si>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</si>
  <si>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</si>
  <si>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</si>
  <si>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</si>
  <si>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</si>
  <si>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</si>
  <si>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</si>
  <si>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</si>
  <si>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</si>
  <si>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</si>
  <si>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</si>
  <si>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</si>
  <si>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</si>
  <si>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</si>
  <si>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</si>
  <si>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</si>
  <si>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</si>
  <si>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</si>
  <si>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</si>
  <si>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</si>
  <si>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</si>
  <si>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</si>
  <si>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</si>
  <si>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</si>
  <si>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</si>
  <si>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</si>
  <si>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</si>
  <si>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</si>
  <si>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</si>
  <si>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</si>
  <si>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</si>
  <si>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</si>
  <si>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</si>
  <si>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</si>
  <si>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</si>
  <si>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</si>
  <si>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</si>
  <si>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</si>
  <si>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</si>
  <si>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</si>
  <si>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</si>
  <si>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</si>
  <si>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</si>
  <si>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</si>
  <si>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</si>
  <si>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</si>
  <si>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</si>
  <si>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</si>
  <si>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</si>
  <si>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</si>
  <si>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</si>
  <si>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</si>
  <si>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</si>
  <si>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</si>
  <si>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</si>
  <si>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</si>
  <si>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</si>
  <si>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</si>
  <si>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</si>
  <si>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</si>
  <si>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</si>
  <si>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</si>
  <si>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</si>
  <si>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</si>
  <si>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</si>
  <si>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</si>
  <si>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</si>
  <si>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</si>
  <si>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</si>
  <si>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</si>
  <si>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</si>
  <si>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</si>
  <si>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</si>
  <si>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</si>
  <si>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</si>
  <si>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</si>
  <si>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</si>
  <si>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</si>
  <si>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</si>
  <si>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</si>
  <si>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</si>
  <si>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</si>
  <si>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</si>
  <si>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</si>
  <si>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</si>
  <si>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</si>
  <si>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</si>
  <si>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</si>
  <si>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</si>
  <si>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</si>
  <si>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</si>
  <si>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</si>
  <si>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</si>
  <si>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</si>
  <si>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</si>
  <si>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</si>
  <si>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</si>
  <si>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</si>
  <si>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</si>
  <si>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</si>
  <si>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</si>
  <si>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</si>
  <si>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</si>
  <si>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</si>
  <si>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</si>
  <si>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</si>
  <si>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</si>
  <si>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</si>
  <si>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</si>
  <si>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</si>
  <si>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</si>
  <si>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</si>
  <si>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</si>
  <si>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</si>
  <si>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</si>
  <si>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</si>
  <si>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</si>
  <si>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</si>
  <si>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</si>
  <si>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</si>
  <si>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</si>
  <si>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</si>
  <si>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</si>
  <si>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</si>
  <si>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</si>
  <si>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</si>
  <si>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</si>
  <si>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</si>
  <si>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</si>
  <si>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</si>
  <si>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</si>
  <si>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</si>
  <si>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</si>
  <si>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</si>
  <si>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</si>
  <si>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</si>
  <si>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</si>
  <si>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</si>
  <si>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</si>
  <si>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</si>
  <si>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</si>
  <si>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</si>
  <si>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</si>
  <si>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</si>
  <si>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</si>
  <si>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</si>
  <si>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</si>
  <si>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</si>
  <si>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</si>
  <si>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</si>
  <si>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</si>
  <si>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</si>
  <si>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</si>
  <si>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</si>
  <si>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</si>
  <si>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</si>
  <si>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</si>
  <si>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</si>
  <si>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</si>
  <si>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</si>
  <si>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</si>
  <si>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</si>
  <si>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</si>
  <si>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</si>
  <si>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</si>
  <si>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</si>
  <si>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</si>
  <si>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</si>
  <si>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</si>
  <si>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</si>
  <si>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</si>
  <si>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</si>
  <si>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</si>
  <si>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</si>
  <si>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</si>
  <si>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</si>
  <si>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</si>
  <si>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</si>
  <si>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</si>
  <si>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</si>
  <si>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</si>
  <si>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</si>
  <si>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</si>
  <si>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</si>
  <si>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</si>
  <si>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</si>
  <si>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</si>
  <si>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</si>
  <si>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</si>
  <si>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</si>
  <si>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</si>
  <si>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</si>
  <si>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</si>
  <si>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</si>
  <si>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</si>
  <si>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</si>
  <si>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</si>
  <si>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</si>
  <si>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</si>
  <si>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</si>
  <si>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</si>
  <si>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</si>
  <si>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</si>
  <si>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</si>
  <si>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</si>
  <si>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</si>
  <si>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</si>
  <si>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</si>
  <si>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</si>
  <si>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</si>
  <si>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</si>
  <si>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</si>
  <si>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</si>
  <si>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</si>
  <si>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</si>
  <si>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</si>
  <si>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</si>
  <si>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</si>
  <si>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</si>
  <si>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</si>
  <si>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</si>
  <si>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</si>
  <si>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</si>
  <si>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</si>
  <si>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</si>
  <si>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</si>
  <si>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</si>
  <si>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</si>
  <si>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</si>
  <si>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</si>
  <si>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</si>
  <si>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</si>
  <si>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</si>
  <si>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</si>
  <si>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</si>
  <si>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</si>
  <si>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</si>
  <si>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</si>
  <si>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</si>
  <si>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</si>
  <si>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</si>
  <si>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</si>
  <si>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</si>
  <si>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</si>
  <si>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</si>
  <si>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</si>
  <si>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</si>
  <si>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</si>
  <si>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</si>
  <si>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</si>
  <si>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</si>
  <si>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</si>
  <si>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</si>
  <si>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</si>
  <si>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</si>
  <si>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</si>
  <si>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</si>
  <si>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</si>
  <si>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</si>
  <si>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</si>
  <si>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</si>
  <si>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</si>
  <si>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</si>
  <si>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</si>
  <si>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</si>
  <si>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</si>
  <si>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</si>
  <si>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</si>
  <si>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</si>
  <si>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</si>
  <si>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</si>
  <si>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</si>
  <si>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</si>
  <si>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</si>
  <si>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</si>
  <si>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</si>
  <si>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</si>
  <si>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</si>
  <si>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</si>
  <si>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</si>
  <si>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</si>
  <si>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</si>
  <si>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</si>
  <si>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</si>
  <si>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</si>
  <si>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</si>
  <si>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</si>
  <si>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</si>
  <si>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</si>
  <si>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</si>
  <si>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</si>
  <si>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</si>
  <si>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</si>
  <si>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</si>
  <si>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</si>
  <si>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</si>
  <si>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</si>
  <si>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</si>
  <si>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</si>
  <si>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</si>
  <si>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</si>
  <si>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</si>
  <si>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</si>
  <si>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</si>
  <si>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</si>
  <si>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</si>
  <si>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</si>
  <si>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</si>
  <si>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</si>
  <si>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</si>
  <si>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</si>
  <si>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</si>
  <si>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</si>
  <si>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</si>
  <si>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</si>
  <si>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</si>
  <si>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</si>
  <si>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</si>
  <si>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</si>
  <si>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</si>
  <si>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</si>
  <si>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</si>
  <si>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</si>
  <si>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</si>
  <si>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</si>
  <si>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</si>
  <si>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</si>
  <si>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</si>
  <si>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</si>
  <si>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</si>
  <si>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</si>
  <si>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</si>
  <si>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</si>
  <si>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</si>
  <si>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</si>
  <si>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</si>
  <si>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</si>
  <si>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</si>
  <si>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</si>
  <si>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</si>
  <si>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</si>
  <si>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</si>
  <si>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</si>
  <si>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</si>
  <si>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</si>
  <si>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</si>
  <si>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</si>
  <si>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</si>
  <si>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</si>
  <si>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</si>
  <si>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</si>
  <si>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</si>
  <si>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</si>
  <si>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</si>
  <si>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</si>
  <si>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</si>
  <si>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</si>
  <si>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</si>
  <si>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</si>
  <si>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</si>
  <si>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</si>
  <si>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</si>
  <si>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</si>
  <si>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</si>
  <si>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</si>
  <si>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</si>
  <si>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</si>
  <si>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</si>
  <si>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</si>
  <si>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</si>
  <si>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</si>
  <si>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</si>
  <si>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</si>
  <si>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</si>
  <si>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</si>
  <si>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</si>
  <si>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</si>
  <si>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</si>
  <si>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</si>
  <si>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</si>
  <si>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</si>
  <si>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</si>
  <si>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</si>
  <si>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</si>
  <si>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</si>
  <si>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</si>
  <si>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</si>
  <si>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</si>
  <si>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</si>
  <si>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</si>
  <si>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</si>
  <si>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</si>
  <si>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</si>
  <si>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</si>
  <si>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</si>
  <si>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</si>
  <si>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</si>
  <si>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</si>
  <si>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</si>
  <si>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</si>
  <si>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</si>
  <si>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</si>
  <si>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</si>
  <si>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</si>
  <si>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</si>
  <si>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</si>
  <si>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</si>
  <si>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</si>
  <si>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</si>
  <si>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</si>
  <si>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</si>
  <si>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</si>
  <si>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</si>
  <si>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</si>
  <si>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</si>
  <si>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</si>
  <si>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</si>
  <si>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</si>
  <si>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</si>
  <si>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</si>
  <si>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</si>
  <si>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</si>
  <si>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</si>
  <si>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</si>
  <si>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</si>
  <si>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</si>
  <si>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</si>
  <si>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</si>
  <si>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</si>
  <si>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</si>
  <si>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</si>
  <si>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</si>
  <si>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</si>
  <si>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</si>
  <si>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</si>
  <si>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</si>
  <si>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</si>
  <si>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</si>
  <si>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</si>
  <si>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</si>
  <si>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</si>
  <si>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</si>
  <si>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</si>
  <si>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</si>
  <si>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</si>
  <si>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</si>
  <si>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</si>
  <si>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</si>
  <si>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</si>
  <si>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</si>
  <si>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</si>
  <si>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</si>
  <si>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</si>
  <si>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</si>
  <si>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</si>
  <si>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</si>
  <si>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</si>
  <si>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</si>
  <si>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</si>
  <si>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</si>
  <si>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</si>
  <si>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</si>
  <si>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</si>
  <si>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</si>
  <si>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</si>
  <si>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</si>
  <si>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</si>
  <si>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</si>
  <si>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</si>
  <si>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</si>
  <si>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</si>
  <si>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</si>
  <si>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</si>
  <si>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</si>
  <si>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</si>
  <si>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</si>
  <si>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</si>
  <si>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</si>
  <si>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</si>
  <si>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</si>
  <si>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</si>
  <si>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</si>
  <si>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</si>
  <si>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</si>
  <si>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</si>
  <si>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</si>
  <si>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</si>
  <si>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</si>
  <si>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</si>
  <si>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</si>
  <si>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</si>
  <si>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</si>
  <si>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</si>
  <si>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</si>
  <si>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</si>
  <si>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</si>
  <si>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</si>
  <si>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</si>
  <si>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</si>
  <si>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</si>
  <si>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</si>
  <si>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</si>
  <si>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</si>
  <si>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</si>
  <si>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</si>
  <si>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</si>
  <si>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</si>
  <si>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</si>
  <si>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</si>
  <si>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</si>
  <si>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</si>
  <si>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</si>
  <si>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</si>
  <si>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</si>
  <si>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</si>
  <si>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</si>
  <si>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</si>
  <si>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</si>
  <si>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</si>
  <si>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</si>
  <si>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</si>
  <si>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</si>
  <si>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</si>
  <si>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</si>
  <si>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</si>
  <si>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</si>
  <si>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</si>
  <si>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</si>
  <si>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</si>
  <si>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</si>
  <si>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</si>
  <si>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</si>
  <si>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</si>
  <si>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</si>
  <si>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</si>
  <si>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</si>
  <si>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</si>
  <si>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</si>
  <si>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</si>
  <si>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</si>
  <si>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</si>
  <si>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</si>
  <si>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</si>
  <si>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</si>
  <si>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</si>
  <si>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</si>
  <si>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</si>
  <si>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</si>
  <si>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</si>
  <si>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</si>
  <si>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</si>
  <si>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</si>
  <si>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</si>
  <si>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</si>
  <si>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</si>
  <si>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</si>
  <si>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</si>
  <si>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</si>
  <si>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</si>
  <si>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</si>
  <si>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</si>
  <si>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</si>
  <si>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</si>
  <si>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</si>
  <si>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</si>
  <si>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</si>
  <si>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</si>
  <si>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</si>
  <si>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</si>
  <si>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</si>
  <si>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</si>
  <si>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</si>
  <si>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</si>
  <si>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</si>
  <si>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</si>
  <si>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</si>
  <si>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</si>
  <si>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</si>
  <si>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</si>
  <si>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</si>
  <si>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</si>
  <si>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</si>
  <si>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</si>
  <si>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</si>
  <si>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</si>
  <si>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</si>
  <si>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</si>
  <si>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</si>
  <si>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</si>
  <si>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</si>
  <si>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</si>
  <si>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</si>
  <si>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</si>
  <si>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</si>
  <si>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</si>
  <si>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</si>
  <si>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</si>
  <si>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</si>
  <si>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</si>
  <si>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</si>
  <si>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</si>
  <si>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</si>
  <si>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</si>
  <si>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</si>
  <si>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</si>
  <si>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</si>
  <si>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</si>
  <si>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</si>
  <si>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</si>
  <si>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</si>
  <si>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</si>
  <si>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</si>
  <si>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</si>
  <si>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</si>
  <si>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</si>
  <si>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</si>
  <si>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</si>
  <si>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</si>
  <si>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</si>
  <si>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</si>
  <si>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</si>
  <si>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</si>
  <si>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</si>
  <si>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</si>
  <si>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</si>
  <si>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</si>
  <si>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</si>
  <si>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</si>
  <si>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</si>
  <si>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</si>
  <si>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</si>
  <si>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</si>
  <si>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</si>
  <si>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</si>
  <si>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</si>
  <si>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</si>
  <si>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</si>
  <si>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</si>
  <si>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</si>
  <si>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</si>
  <si>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</si>
  <si>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</si>
  <si>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</si>
  <si>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</si>
  <si>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</si>
  <si>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</si>
  <si>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</si>
  <si>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</si>
  <si>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</si>
  <si>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</si>
  <si>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</si>
  <si>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</si>
  <si>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</si>
  <si>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</si>
  <si>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</si>
  <si>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</si>
  <si>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</si>
  <si>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</si>
  <si>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</si>
  <si>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</si>
  <si>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</si>
  <si>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</si>
  <si>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</si>
  <si>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</si>
  <si>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</si>
  <si>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</si>
  <si>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</si>
  <si>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</si>
  <si>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</si>
  <si>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</si>
  <si>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</si>
  <si>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</si>
  <si>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</si>
  <si>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</si>
  <si>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</si>
  <si>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</si>
  <si>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</si>
  <si>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</si>
  <si>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</si>
  <si>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</si>
  <si>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</si>
  <si>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</si>
  <si>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</si>
  <si>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</si>
  <si>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</si>
  <si>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</si>
  <si>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</si>
  <si>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</si>
  <si>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</si>
  <si>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</si>
  <si>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</si>
  <si>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</si>
  <si>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</si>
  <si>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</si>
  <si>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</si>
  <si>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</si>
  <si>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</si>
  <si>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</si>
  <si>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</si>
  <si>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</si>
  <si>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</si>
  <si>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</si>
  <si>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</si>
  <si>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</si>
  <si>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</si>
  <si>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</si>
  <si>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</si>
  <si>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</si>
  <si>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</si>
  <si>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</si>
  <si>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</si>
  <si>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</si>
  <si>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</si>
  <si>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</si>
  <si>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</si>
  <si>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</si>
  <si>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</si>
  <si>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</si>
  <si>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</si>
  <si>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</si>
  <si>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</si>
  <si>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</si>
  <si>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</si>
  <si>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</si>
  <si>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</si>
  <si>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</si>
  <si>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</si>
  <si>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</si>
  <si>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</si>
  <si>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</si>
  <si>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</si>
  <si>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</si>
  <si>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</si>
  <si>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</si>
  <si>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</si>
  <si>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</si>
  <si>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</si>
  <si>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</si>
  <si>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</si>
  <si>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</si>
  <si>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</si>
  <si>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</si>
  <si>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</si>
  <si>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</si>
  <si>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</si>
  <si>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</si>
  <si>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</si>
  <si>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</si>
  <si>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</si>
  <si>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</si>
  <si>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</si>
  <si>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</si>
  <si>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</si>
  <si>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</si>
  <si>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</si>
  <si>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</si>
  <si>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</si>
  <si>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</si>
  <si>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</si>
  <si>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</si>
  <si>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</si>
  <si>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</si>
  <si>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</si>
  <si>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</si>
  <si>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</si>
  <si>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</si>
  <si>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</si>
  <si>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</si>
  <si>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</si>
  <si>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</si>
  <si>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</si>
  <si>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</si>
  <si>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</si>
  <si>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</si>
  <si>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</si>
  <si>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</si>
  <si>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</si>
  <si>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</si>
  <si>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</si>
  <si>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</si>
  <si>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</si>
  <si>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</si>
  <si>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</si>
  <si>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</si>
  <si>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</si>
  <si>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</si>
  <si>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</si>
  <si>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</si>
  <si>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</si>
  <si>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</si>
  <si>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</si>
  <si>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</si>
  <si>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</si>
  <si>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</si>
  <si>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</si>
  <si>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</si>
  <si>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</si>
  <si>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</si>
  <si>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</si>
  <si>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</si>
  <si>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</si>
  <si>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</si>
  <si>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</si>
  <si>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</si>
  <si>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</si>
  <si>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</si>
  <si>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</si>
  <si>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</si>
  <si>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</si>
  <si>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</si>
  <si>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</si>
  <si>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</si>
  <si>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</si>
  <si>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</si>
  <si>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</si>
  <si>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</si>
  <si>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</si>
  <si>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</si>
  <si>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</si>
  <si>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</si>
  <si>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</si>
  <si>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</si>
  <si>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</si>
  <si>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</si>
  <si>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</si>
  <si>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</si>
  <si>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</si>
  <si>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</si>
  <si>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</si>
  <si>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</si>
  <si>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</si>
  <si>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</si>
  <si>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</si>
  <si>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</si>
  <si>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</si>
  <si>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</si>
  <si>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</si>
  <si>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</si>
  <si>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</si>
  <si>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</si>
  <si>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</si>
  <si>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</si>
  <si>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</si>
  <si>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</si>
  <si>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</si>
  <si>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</si>
  <si>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</si>
  <si>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</si>
  <si>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</si>
  <si>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</si>
  <si>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</si>
  <si>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</si>
  <si>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</si>
  <si>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</si>
  <si>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</si>
  <si>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</si>
  <si>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</si>
  <si>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</si>
  <si>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</si>
  <si>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</si>
  <si>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</si>
  <si>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</si>
  <si>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</si>
  <si>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</si>
  <si>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</si>
  <si>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</si>
  <si>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</si>
  <si>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</si>
  <si>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</si>
  <si>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</si>
  <si>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</si>
  <si>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</si>
  <si>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</si>
  <si>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</si>
  <si>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</si>
  <si>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</si>
  <si>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</si>
  <si>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</si>
  <si>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</si>
  <si>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</si>
  <si>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</si>
  <si>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</si>
  <si>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</si>
  <si>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</si>
  <si>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</si>
  <si>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</si>
  <si>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</si>
  <si>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</si>
  <si>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</si>
  <si>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</si>
  <si>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</si>
  <si>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</si>
  <si>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</si>
  <si>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</si>
  <si>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</si>
  <si>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</si>
  <si>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</si>
  <si>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</si>
  <si>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</si>
  <si>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</si>
  <si>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</si>
  <si>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</si>
  <si>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</si>
  <si>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</si>
  <si>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</si>
  <si>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</si>
  <si>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</si>
  <si>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</si>
  <si>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</si>
  <si>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</si>
  <si>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</si>
  <si>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</si>
  <si>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</si>
  <si>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</si>
  <si>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</si>
  <si>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</si>
  <si>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</si>
  <si>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</si>
  <si>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</si>
  <si>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</si>
  <si>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</si>
  <si>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</si>
  <si>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</si>
  <si>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</si>
  <si>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</si>
  <si>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</si>
  <si>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</si>
  <si>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</si>
  <si>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</si>
  <si>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</si>
  <si>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</si>
  <si>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</si>
  <si>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</si>
  <si>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</si>
  <si>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</si>
  <si>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</si>
  <si>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</si>
  <si>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</si>
  <si>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</si>
  <si>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</si>
  <si>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</si>
  <si>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</si>
  <si>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</si>
  <si>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</si>
  <si>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</si>
  <si>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</si>
  <si>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</si>
  <si>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</si>
  <si>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</si>
  <si>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</si>
  <si>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</si>
  <si>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</si>
  <si>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</si>
  <si>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</si>
  <si>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</si>
  <si>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</si>
  <si>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</si>
  <si>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</si>
  <si>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</si>
  <si>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</si>
  <si>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</si>
  <si>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</si>
  <si>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</si>
  <si>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</si>
  <si>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</si>
  <si>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</si>
  <si>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</si>
  <si>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</si>
  <si>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</si>
  <si>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</si>
  <si>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</si>
  <si>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</si>
  <si>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</si>
  <si>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</si>
  <si>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</si>
  <si>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</si>
  <si>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</si>
  <si>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</si>
  <si>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</si>
  <si>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</si>
  <si>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</si>
  <si>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</si>
  <si>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</si>
  <si>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</si>
  <si>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</si>
  <si>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</si>
  <si>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</si>
  <si>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</si>
  <si>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</si>
  <si>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</si>
  <si>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</si>
  <si>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</si>
  <si>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</si>
  <si>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</si>
  <si>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</si>
  <si>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</si>
  <si>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</si>
  <si>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</si>
  <si>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</si>
  <si>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</si>
  <si>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</si>
  <si>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</si>
  <si>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</si>
  <si>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</si>
  <si>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</si>
  <si>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</si>
  <si>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</si>
  <si>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</si>
  <si>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</si>
  <si>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</si>
  <si>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</si>
  <si>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</si>
  <si>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</si>
  <si>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</si>
  <si>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</si>
  <si>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</si>
  <si>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</si>
  <si>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</si>
  <si>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</si>
  <si>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</si>
  <si>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</si>
  <si>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</si>
  <si>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</si>
  <si>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</si>
  <si>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</si>
  <si>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</si>
  <si>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</si>
  <si>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</si>
  <si>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</si>
  <si>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</si>
  <si>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</si>
  <si>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</si>
  <si>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</si>
  <si>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</si>
  <si>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</si>
  <si>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</si>
  <si>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</si>
  <si>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</si>
  <si>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</si>
  <si>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</si>
  <si>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</si>
  <si>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</si>
  <si>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</si>
  <si>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</si>
  <si>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</si>
  <si>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</si>
  <si>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</si>
  <si>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</si>
  <si>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</si>
  <si>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</si>
  <si>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</si>
  <si>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</si>
  <si>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</si>
  <si>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</si>
  <si>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</si>
  <si>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</si>
  <si>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</si>
  <si>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</si>
  <si>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</si>
  <si>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</si>
  <si>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</si>
  <si>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</si>
  <si>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</si>
  <si>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</si>
  <si>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</si>
  <si>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</si>
  <si>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</si>
  <si>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</si>
  <si>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</si>
  <si>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</si>
  <si>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</si>
  <si>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</si>
  <si>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</si>
  <si>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</si>
  <si>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</si>
  <si>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</si>
  <si>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</si>
  <si>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</si>
  <si>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</si>
  <si>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</si>
  <si>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</si>
  <si>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</si>
  <si>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</si>
  <si>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</si>
  <si>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</si>
  <si>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</si>
  <si>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</si>
  <si>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</si>
  <si>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</si>
  <si>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</si>
  <si>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</si>
  <si>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</si>
  <si>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</si>
  <si>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</si>
  <si>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</si>
  <si>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</si>
  <si>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</si>
  <si>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</si>
  <si>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</si>
  <si>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</si>
  <si>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</si>
  <si>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</si>
  <si>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</si>
  <si>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</si>
  <si>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</si>
  <si>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</si>
  <si>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</si>
  <si>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</si>
  <si>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</si>
  <si>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</si>
  <si>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</si>
  <si>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</si>
  <si>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</si>
  <si>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</si>
  <si>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</si>
  <si>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</si>
  <si>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</si>
  <si>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</si>
  <si>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</si>
  <si>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</si>
  <si>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</si>
  <si>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</si>
  <si>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</si>
  <si>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</si>
  <si>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</si>
  <si>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</si>
  <si>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</si>
  <si>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</si>
  <si>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</si>
  <si>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</si>
  <si>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</si>
  <si>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</si>
  <si>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</si>
  <si>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</si>
  <si>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</si>
  <si>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</si>
  <si>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</si>
  <si>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</si>
  <si>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</si>
  <si>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</si>
  <si>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</si>
  <si>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</si>
  <si>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</si>
  <si>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</si>
  <si>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</si>
  <si>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</si>
  <si>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</si>
  <si>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</si>
  <si>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</si>
  <si>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</si>
  <si>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</si>
  <si>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</si>
  <si>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</si>
  <si>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</si>
  <si>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</si>
  <si>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</si>
  <si>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</si>
  <si>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</si>
  <si>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</si>
  <si>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</si>
  <si>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</si>
  <si>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</si>
  <si>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</si>
  <si>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</si>
  <si>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</si>
  <si>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</si>
  <si>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</si>
  <si>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</si>
  <si>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</si>
  <si>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</si>
  <si>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</si>
  <si>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</si>
  <si>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</si>
  <si>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</si>
  <si>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</si>
  <si>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</si>
  <si>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</si>
  <si>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</si>
  <si>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</si>
  <si>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</si>
  <si>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</si>
  <si>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</si>
  <si>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</si>
  <si>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</si>
  <si>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</si>
  <si>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</si>
  <si>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</si>
  <si>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</si>
  <si>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</si>
  <si>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</si>
  <si>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</si>
  <si>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</si>
  <si>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</si>
  <si>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</si>
  <si>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</si>
  <si>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</si>
  <si>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</si>
  <si>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</si>
  <si>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</si>
  <si>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</si>
  <si>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</si>
  <si>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</si>
  <si>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</si>
  <si>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</si>
  <si>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</si>
  <si>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</si>
  <si>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</si>
  <si>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</si>
  <si>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</si>
  <si>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</si>
  <si>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</si>
  <si>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</si>
  <si>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</si>
  <si>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</si>
  <si>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</si>
  <si>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</si>
  <si>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</si>
  <si>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</si>
  <si>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</si>
  <si>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</si>
  <si>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</si>
  <si>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</si>
  <si>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</si>
  <si>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</si>
  <si>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</si>
  <si>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</si>
  <si>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</si>
  <si>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</si>
  <si>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</si>
  <si>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</si>
  <si>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</si>
  <si>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</si>
  <si>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</si>
  <si>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</si>
  <si>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</si>
  <si>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</si>
  <si>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</si>
  <si>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</si>
  <si>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</si>
  <si>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</si>
  <si>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</si>
  <si>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</si>
  <si>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</si>
  <si>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</si>
  <si>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</si>
  <si>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</si>
  <si>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</si>
  <si>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</si>
  <si>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</si>
  <si>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</si>
  <si>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</si>
  <si>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</si>
  <si>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</si>
  <si>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</si>
  <si>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</si>
  <si>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</si>
  <si>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</si>
  <si>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</si>
  <si>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</si>
  <si>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</si>
  <si>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</si>
  <si>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</si>
  <si>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</si>
  <si>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</si>
  <si>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</si>
  <si>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</si>
  <si>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</si>
  <si>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</si>
  <si>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</si>
  <si>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</si>
  <si>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</si>
  <si>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</si>
  <si>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</si>
  <si>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</si>
  <si>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</si>
  <si>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</si>
  <si>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</si>
  <si>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</si>
  <si>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</si>
  <si>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</si>
  <si>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</si>
  <si>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</si>
  <si>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</si>
  <si>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</si>
  <si>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</si>
  <si>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</si>
  <si>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</si>
  <si>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</si>
  <si>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</si>
  <si>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</si>
  <si>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</si>
  <si>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</si>
  <si>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</si>
  <si>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</si>
  <si>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</si>
  <si>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</si>
  <si>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</si>
  <si>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</si>
  <si>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</si>
  <si>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</si>
  <si>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</si>
  <si>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</si>
  <si>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</si>
  <si>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</si>
  <si>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</si>
  <si>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</si>
  <si>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</si>
  <si>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</si>
  <si>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</si>
  <si>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</si>
  <si>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</si>
  <si>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</si>
  <si>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</si>
  <si>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</si>
  <si>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</si>
  <si>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</si>
  <si>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</si>
  <si>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</si>
  <si>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</si>
  <si>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</si>
  <si>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</si>
  <si>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</si>
  <si>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</si>
  <si>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</si>
  <si>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</si>
  <si>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</si>
  <si>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</si>
  <si>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</si>
  <si>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</si>
  <si>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</si>
  <si>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</si>
  <si>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</si>
  <si>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</si>
  <si>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</si>
  <si>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</si>
  <si>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</si>
  <si>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</si>
  <si>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</si>
  <si>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</si>
  <si>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</si>
  <si>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</si>
  <si>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</si>
  <si>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</si>
  <si>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</si>
  <si>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</si>
  <si>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</si>
  <si>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</si>
  <si>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</si>
  <si>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</si>
  <si>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</si>
  <si>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</si>
  <si>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</si>
  <si>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</si>
  <si>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</si>
  <si>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</si>
  <si>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</si>
  <si>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</si>
  <si>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</si>
  <si>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</si>
  <si>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</si>
  <si>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</si>
  <si>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</si>
  <si>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</si>
  <si>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</si>
  <si>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</si>
  <si>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</si>
  <si>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</si>
  <si>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</si>
  <si>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</si>
  <si>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</si>
  <si>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</si>
  <si>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</si>
  <si>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</si>
  <si>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</si>
  <si>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</si>
  <si>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</si>
  <si>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</si>
  <si>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</si>
  <si>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</si>
  <si>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</si>
  <si>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</si>
  <si>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</si>
  <si>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</si>
  <si>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</si>
  <si>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</si>
  <si>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</si>
  <si>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</si>
  <si>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</si>
  <si>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</si>
  <si>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</si>
  <si>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</si>
  <si>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</si>
  <si>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</si>
  <si>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</si>
  <si>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</si>
  <si>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</si>
  <si>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</si>
  <si>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</si>
  <si>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</si>
  <si>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</si>
  <si>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</si>
  <si>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</si>
  <si>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</si>
  <si>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</si>
  <si>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</si>
  <si>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</si>
  <si>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</si>
  <si>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</si>
  <si>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</si>
  <si>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</si>
  <si>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</si>
  <si>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</si>
  <si>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</si>
  <si>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</si>
  <si>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</si>
  <si>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</si>
  <si>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</si>
  <si>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</si>
  <si>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</si>
  <si>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</si>
  <si>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</si>
  <si>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</si>
  <si>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</si>
  <si>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</si>
  <si>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</si>
  <si>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</si>
  <si>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</si>
  <si>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</si>
  <si>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</si>
  <si>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</si>
  <si>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</si>
  <si>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</si>
  <si>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</si>
  <si>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</si>
  <si>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</si>
  <si>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</si>
  <si>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</si>
  <si>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</si>
  <si>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</si>
  <si>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</si>
  <si>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</si>
  <si>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</si>
  <si>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</si>
  <si>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</si>
  <si>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</si>
  <si>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</si>
  <si>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</si>
  <si>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</si>
  <si>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</si>
  <si>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</si>
  <si>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</si>
  <si>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</si>
  <si>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</si>
  <si>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</si>
  <si>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</si>
  <si>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</si>
  <si>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</si>
  <si>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</si>
  <si>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</si>
  <si>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</si>
  <si>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</si>
  <si>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</si>
  <si>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</si>
  <si>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</si>
  <si>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</si>
  <si>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</si>
  <si>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</si>
  <si>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</si>
  <si>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</si>
  <si>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</si>
  <si>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</si>
  <si>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</si>
  <si>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</si>
  <si>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</si>
  <si>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</si>
  <si>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</si>
  <si>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</si>
  <si>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</si>
  <si>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</si>
  <si>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</si>
  <si>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</si>
  <si>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</si>
  <si>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</si>
  <si>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</si>
  <si>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</si>
  <si>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</si>
  <si>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</si>
  <si>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</si>
  <si>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</si>
  <si>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</si>
  <si>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</si>
  <si>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</si>
  <si>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</si>
  <si>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</si>
  <si>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</si>
  <si>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</si>
  <si>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</si>
  <si>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</si>
  <si>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</si>
  <si>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</si>
  <si>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</si>
  <si>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</si>
  <si>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</si>
  <si>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</si>
  <si>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</si>
  <si>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</si>
  <si>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</si>
  <si>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</si>
  <si>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</si>
  <si>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</si>
  <si>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</si>
  <si>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</si>
  <si>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</si>
  <si>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</si>
  <si>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</si>
  <si>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</si>
  <si>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</si>
  <si>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</si>
  <si>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</si>
  <si>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</si>
  <si>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</si>
  <si>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</si>
  <si>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</si>
  <si>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</si>
  <si>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</si>
  <si>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</si>
  <si>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</si>
  <si>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</si>
  <si>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</si>
  <si>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</si>
  <si>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</si>
  <si>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</si>
  <si>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</si>
  <si>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</si>
  <si>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</si>
  <si>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</si>
  <si>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</si>
  <si>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</si>
  <si>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</si>
  <si>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</si>
  <si>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</si>
  <si>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</si>
  <si>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</si>
  <si>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</si>
  <si>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</si>
  <si>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</si>
  <si>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</si>
  <si>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</si>
  <si>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</si>
  <si>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</si>
  <si>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</si>
  <si>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</si>
  <si>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</si>
  <si>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</si>
  <si>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</si>
  <si>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</si>
  <si>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</si>
  <si>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</si>
  <si>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</si>
  <si>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</si>
  <si>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</si>
  <si>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</si>
  <si>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</si>
  <si>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</si>
  <si>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</si>
  <si>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</si>
  <si>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</si>
  <si>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</si>
  <si>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</si>
  <si>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</si>
  <si>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</si>
  <si>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</si>
  <si>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</si>
  <si>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</si>
  <si>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</si>
  <si>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</si>
  <si>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</si>
  <si>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</si>
  <si>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</si>
  <si>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</si>
  <si>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</si>
  <si>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</si>
  <si>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</si>
  <si>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</si>
  <si>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</si>
  <si>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</si>
  <si>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</si>
  <si>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</si>
  <si>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</si>
  <si>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</si>
  <si>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</si>
  <si>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</si>
  <si>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</si>
  <si>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</si>
  <si>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</si>
  <si>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</si>
  <si>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</si>
  <si>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</si>
  <si>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</si>
  <si>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</si>
  <si>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</si>
  <si>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</si>
  <si>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</si>
  <si>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</si>
  <si>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</si>
  <si>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</si>
  <si>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</si>
  <si>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</si>
  <si>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</si>
  <si>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</si>
  <si>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</si>
  <si>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</si>
  <si>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</si>
  <si>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</si>
  <si>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</si>
  <si>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</si>
  <si>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</si>
  <si>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</si>
  <si>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</si>
  <si>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</si>
  <si>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</si>
  <si>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</si>
  <si>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</si>
  <si>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</si>
  <si>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</si>
  <si>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</si>
  <si>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</si>
  <si>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</si>
  <si>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</si>
  <si>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</si>
  <si>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</si>
  <si>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</si>
  <si>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</si>
  <si>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</si>
  <si>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</si>
  <si>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</si>
  <si>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</si>
  <si>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</si>
  <si>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</si>
  <si>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</si>
  <si>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</si>
  <si>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</si>
  <si>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</si>
  <si>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</si>
  <si>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</si>
  <si>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</si>
  <si>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</si>
  <si>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</si>
  <si>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</si>
  <si>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</si>
  <si>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</si>
  <si>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</si>
  <si>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</si>
  <si>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</si>
  <si>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</si>
  <si>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</si>
  <si>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</si>
  <si>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</si>
  <si>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</si>
  <si>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</si>
  <si>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</si>
  <si>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</si>
  <si>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</si>
  <si>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</si>
  <si>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</si>
  <si>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</si>
  <si>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</si>
  <si>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</si>
  <si>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</si>
  <si>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</si>
  <si>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</si>
  <si>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</si>
  <si>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</si>
  <si>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</si>
  <si>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</si>
  <si>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</si>
  <si>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</si>
  <si>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</si>
  <si>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</si>
  <si>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</si>
  <si>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</si>
  <si>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</si>
  <si>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</si>
  <si>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</si>
  <si>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</si>
  <si>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</si>
  <si>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</si>
  <si>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</si>
  <si>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</si>
  <si>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</si>
  <si>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</si>
  <si>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</si>
  <si>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</si>
  <si>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</si>
  <si>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</si>
  <si>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</si>
  <si>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</si>
  <si>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</si>
  <si>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</si>
  <si>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</si>
  <si>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</si>
  <si>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</si>
  <si>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</si>
  <si>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</si>
  <si>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</si>
  <si>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</si>
  <si>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</si>
  <si>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</si>
  <si>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</si>
  <si>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</si>
  <si>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</si>
  <si>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</si>
  <si>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</si>
  <si>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</si>
  <si>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</si>
  <si>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</si>
  <si>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</si>
  <si>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</si>
  <si>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</si>
  <si>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</si>
  <si>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</si>
  <si>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</si>
  <si>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</si>
  <si>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</si>
  <si>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</si>
  <si>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</si>
  <si>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</si>
  <si>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</si>
  <si>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</si>
  <si>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</si>
  <si>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</si>
  <si>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</si>
  <si>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</si>
  <si>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</si>
  <si>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</si>
  <si>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</si>
  <si>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</si>
  <si>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</si>
  <si>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</si>
  <si>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</si>
  <si>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</si>
  <si>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</si>
  <si>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</si>
  <si>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</si>
  <si>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</si>
  <si>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</si>
  <si>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</si>
  <si>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</si>
  <si>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</si>
  <si>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</si>
  <si>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</si>
  <si>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</si>
  <si>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</si>
  <si>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</si>
  <si>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</si>
  <si>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</si>
  <si>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</si>
  <si>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</si>
  <si>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</si>
  <si>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</si>
  <si>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</si>
  <si>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</si>
  <si>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</si>
  <si>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</si>
  <si>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</si>
  <si>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</si>
  <si>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</si>
  <si>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</si>
  <si>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</si>
  <si>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</si>
  <si>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</si>
  <si>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</si>
  <si>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</si>
  <si>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</si>
  <si>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</si>
  <si>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</si>
  <si>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</si>
  <si>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</si>
  <si>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</si>
  <si>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</si>
  <si>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</si>
  <si>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</si>
  <si>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</si>
  <si>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</si>
  <si>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</si>
  <si>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</si>
  <si>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</si>
  <si>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</si>
  <si>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</si>
  <si>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</si>
  <si>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</si>
  <si>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</si>
  <si>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</si>
  <si>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</si>
  <si>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</si>
  <si>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</si>
  <si>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</si>
  <si>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</si>
  <si>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</si>
  <si>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</si>
  <si>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</si>
  <si>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</si>
  <si>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</si>
  <si>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</si>
  <si>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</si>
  <si>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</si>
  <si>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</si>
  <si>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</si>
  <si>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</si>
  <si>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</si>
  <si>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</si>
  <si>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</si>
  <si>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</si>
  <si>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</si>
  <si>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</si>
  <si>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</si>
  <si>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</si>
  <si>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</si>
  <si>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</si>
  <si>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</si>
  <si>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</si>
  <si>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</si>
  <si>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</si>
  <si>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</si>
  <si>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</si>
  <si>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</si>
  <si>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</si>
  <si>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</si>
  <si>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</si>
  <si>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</si>
  <si>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</si>
  <si>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</si>
  <si>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</si>
  <si>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</si>
  <si>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</si>
  <si>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</si>
  <si>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</si>
  <si>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</si>
  <si>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</si>
  <si>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</si>
  <si>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</si>
  <si>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</si>
  <si>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</si>
  <si>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</si>
  <si>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</si>
  <si>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</si>
  <si>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</si>
  <si>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</si>
  <si>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</si>
  <si>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</si>
  <si>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</si>
  <si>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</si>
  <si>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</si>
  <si>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</si>
  <si>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</si>
  <si>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</si>
  <si>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</si>
  <si>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</si>
  <si>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</si>
  <si>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</si>
  <si>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</si>
  <si>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</si>
  <si>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</si>
  <si>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</si>
  <si>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</si>
  <si>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</si>
  <si>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</si>
  <si>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</si>
  <si>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</si>
  <si>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</si>
  <si>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</si>
  <si>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</si>
  <si>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</si>
  <si>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</si>
  <si>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</si>
  <si>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</si>
  <si>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</si>
  <si>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</si>
  <si>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</si>
  <si>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</si>
  <si>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</si>
  <si>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</si>
  <si>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</si>
  <si>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</si>
  <si>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</si>
  <si>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</si>
  <si>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</si>
  <si>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</si>
  <si>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</si>
  <si>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</si>
  <si>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</si>
  <si>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</si>
  <si>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</si>
  <si>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</si>
  <si>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</si>
  <si>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</si>
  <si>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</si>
  <si>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</si>
  <si>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</si>
  <si>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</si>
  <si>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</si>
  <si>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</si>
  <si>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</si>
  <si>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</si>
  <si>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</si>
  <si>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</si>
  <si>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</si>
  <si>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</si>
  <si>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</si>
  <si>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</si>
  <si>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</si>
  <si>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</si>
  <si>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</si>
  <si>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</si>
  <si>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</si>
  <si>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</si>
  <si>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</si>
  <si>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</si>
  <si>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</si>
  <si>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</si>
  <si>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</si>
  <si>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</si>
  <si>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</si>
  <si>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</si>
  <si>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</si>
  <si>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</si>
  <si>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</si>
  <si>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</si>
  <si>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</si>
  <si>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</si>
  <si>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</si>
  <si>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</si>
  <si>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</si>
  <si>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</si>
  <si>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</si>
  <si>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</si>
  <si>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</si>
  <si>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</si>
  <si>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</si>
  <si>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</si>
  <si>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</si>
  <si>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</si>
  <si>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</si>
  <si>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</si>
  <si>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</si>
  <si>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</si>
  <si>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</si>
  <si>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</si>
  <si>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</si>
  <si>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</si>
  <si>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</si>
  <si>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</si>
  <si>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</si>
  <si>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</si>
  <si>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</si>
  <si>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</si>
  <si>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</si>
  <si>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</si>
  <si>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</si>
  <si>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</si>
  <si>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</si>
  <si>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</si>
  <si>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</si>
  <si>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</si>
  <si>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</si>
  <si>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</si>
  <si>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</si>
  <si>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</si>
  <si>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</si>
  <si>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</si>
  <si>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</si>
  <si>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</si>
  <si>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</si>
  <si>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</si>
  <si>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</si>
  <si>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</si>
  <si>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</si>
  <si>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</si>
  <si>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</si>
  <si>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</si>
  <si>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</si>
  <si>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</si>
  <si>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</si>
  <si>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</si>
  <si>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</si>
  <si>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</si>
  <si>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</si>
  <si>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</si>
  <si>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</si>
  <si>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</si>
  <si>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</si>
  <si>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</si>
  <si>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</si>
  <si>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</si>
  <si>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</si>
  <si>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</si>
  <si>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</si>
  <si>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</si>
  <si>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</si>
  <si>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</si>
  <si>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</si>
  <si>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</si>
  <si>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</si>
  <si>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</si>
  <si>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</si>
  <si>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</si>
  <si>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</si>
  <si>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</si>
  <si>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</si>
  <si>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</si>
  <si>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</si>
  <si>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</si>
  <si>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</si>
  <si>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</si>
  <si>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</si>
  <si>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</si>
  <si>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</si>
  <si>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</si>
  <si>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</si>
  <si>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</si>
  <si>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</si>
  <si>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</si>
  <si>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</si>
  <si>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</si>
  <si>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</si>
  <si>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</si>
  <si>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</si>
  <si>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</si>
  <si>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</si>
  <si>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</si>
  <si>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</si>
  <si>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</si>
  <si>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</si>
  <si>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</si>
  <si>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</si>
  <si>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</si>
  <si>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</si>
  <si>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</si>
  <si>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</si>
  <si>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</si>
  <si>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</si>
  <si>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</si>
  <si>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</si>
  <si>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</si>
  <si>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</si>
  <si>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</si>
  <si>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</si>
  <si>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</si>
  <si>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</si>
  <si>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</si>
  <si>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</si>
  <si>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</si>
  <si>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</si>
  <si>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</si>
  <si>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</si>
  <si>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</si>
  <si>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</si>
  <si>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</si>
  <si>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</si>
  <si>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</si>
  <si>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</si>
  <si>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</si>
  <si>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</si>
  <si>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</si>
  <si>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</si>
  <si>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</si>
  <si>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</si>
  <si>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</si>
  <si>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</si>
  <si>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</si>
  <si>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</si>
  <si>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</si>
  <si>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</si>
  <si>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</si>
  <si>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</si>
  <si>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</si>
  <si>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</si>
  <si>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</si>
  <si>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</si>
  <si>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</si>
  <si>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</si>
  <si>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</si>
  <si>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</si>
  <si>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</si>
  <si>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</si>
  <si>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</si>
  <si>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</si>
  <si>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</si>
  <si>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</si>
  <si>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</si>
  <si>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</si>
  <si>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</si>
  <si>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</si>
  <si>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</si>
  <si>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</si>
  <si>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</si>
  <si>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</si>
  <si>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</si>
  <si>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</si>
  <si>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</si>
  <si>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</si>
  <si>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</si>
  <si>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</si>
  <si>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</si>
  <si>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</si>
  <si>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</si>
  <si>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</si>
  <si>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</si>
  <si>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</si>
  <si>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</si>
  <si>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</si>
  <si>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</si>
  <si>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</si>
  <si>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</si>
  <si>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</si>
  <si>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</si>
  <si>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</si>
  <si>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</si>
  <si>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</si>
  <si>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</si>
  <si>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</si>
  <si>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</si>
  <si>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</si>
  <si>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</si>
  <si>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</si>
  <si>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</si>
  <si>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</si>
  <si>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</si>
  <si>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</si>
  <si>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</si>
  <si>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</si>
  <si>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</si>
  <si>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</si>
  <si>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</si>
  <si>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</si>
  <si>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</si>
  <si>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</si>
  <si>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</si>
  <si>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</si>
  <si>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</si>
  <si>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</si>
  <si>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</si>
  <si>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</si>
  <si>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</si>
  <si>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</si>
  <si>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</si>
  <si>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</si>
  <si>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</si>
  <si>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</si>
  <si>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</si>
  <si>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</si>
  <si>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</si>
  <si>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</si>
  <si>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</si>
  <si>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</si>
  <si>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</si>
  <si>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</si>
  <si>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</si>
  <si>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</si>
  <si>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</si>
  <si>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</si>
  <si>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</si>
  <si>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</si>
  <si>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</si>
  <si>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</si>
  <si>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</si>
  <si>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</si>
  <si>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</si>
  <si>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</si>
  <si>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</si>
  <si>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</si>
  <si>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</si>
  <si>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</si>
  <si>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</si>
  <si>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</si>
  <si>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</si>
  <si>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</si>
  <si>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</si>
  <si>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</si>
  <si>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</si>
  <si>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</si>
  <si>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</si>
  <si>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</si>
  <si>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</si>
  <si>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</si>
  <si>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</si>
  <si>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</si>
  <si>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</si>
  <si>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</si>
  <si>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</si>
  <si>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</si>
  <si>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</si>
  <si>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</si>
  <si>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</si>
  <si>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</si>
  <si>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</si>
  <si>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</si>
  <si>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</si>
  <si>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</si>
  <si>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</si>
  <si>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</si>
  <si>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</si>
  <si>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</si>
  <si>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</si>
  <si>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</si>
  <si>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</si>
  <si>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</si>
  <si>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</si>
  <si>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</si>
  <si>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</si>
  <si>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</si>
  <si>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</si>
  <si>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</si>
  <si>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</si>
  <si>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</si>
  <si>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</si>
  <si>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</si>
  <si>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</si>
  <si>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</si>
  <si>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</si>
  <si>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</si>
  <si>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</si>
  <si>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</si>
  <si>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</si>
  <si>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</si>
  <si>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</si>
  <si>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</si>
  <si>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</si>
  <si>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</si>
  <si>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</si>
  <si>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</si>
  <si>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</si>
  <si>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</si>
  <si>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</si>
  <si>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</si>
  <si>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</si>
  <si>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</si>
  <si>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</si>
  <si>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</si>
  <si>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</si>
  <si>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</si>
  <si>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</si>
  <si>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</si>
  <si>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</si>
  <si>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</si>
  <si>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</si>
  <si>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</si>
  <si>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</si>
  <si>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</si>
  <si>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</si>
  <si>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</si>
  <si>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</si>
  <si>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</si>
  <si>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</si>
  <si>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</si>
  <si>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</si>
  <si>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</si>
  <si>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</si>
  <si>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</si>
  <si>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</si>
  <si>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</si>
  <si>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</si>
  <si>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</si>
  <si>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</si>
  <si>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</si>
  <si>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</si>
  <si>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</si>
  <si>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</si>
  <si>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</si>
  <si>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</si>
  <si>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</si>
  <si>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</si>
  <si>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</si>
  <si>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</si>
  <si>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</si>
  <si>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</si>
  <si>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</si>
  <si>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</si>
  <si>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</si>
  <si>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</si>
  <si>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</si>
  <si>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</si>
  <si>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</si>
  <si>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</si>
  <si>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</si>
  <si>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</si>
  <si>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</si>
  <si>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</si>
  <si>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</si>
  <si>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</si>
  <si>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</si>
  <si>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</si>
  <si>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</si>
  <si>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</si>
  <si>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</si>
  <si>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</si>
  <si>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</si>
  <si>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</si>
  <si>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</si>
  <si>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</si>
  <si>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</si>
  <si>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</si>
  <si>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</si>
  <si>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</si>
  <si>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</si>
  <si>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</si>
  <si>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</si>
  <si>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</si>
  <si>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</si>
  <si>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</si>
  <si>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</si>
  <si>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</si>
  <si>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</si>
  <si>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</si>
  <si>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</si>
  <si>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</si>
  <si>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</si>
  <si>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</si>
  <si>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</si>
  <si>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</si>
  <si>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</si>
  <si>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</si>
  <si>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</si>
  <si>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</si>
  <si>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</si>
  <si>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</si>
  <si>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</si>
  <si>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</si>
  <si>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</si>
  <si>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</si>
  <si>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</si>
  <si>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</si>
  <si>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</si>
  <si>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</si>
  <si>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</si>
  <si>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</si>
  <si>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</si>
  <si>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</si>
  <si>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</si>
  <si>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</si>
  <si>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</si>
  <si>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</si>
  <si>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</si>
  <si>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</si>
  <si>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</si>
  <si>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</si>
  <si>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</si>
  <si>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</si>
  <si>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</si>
  <si>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</si>
  <si>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</si>
  <si>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</si>
  <si>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</si>
  <si>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</si>
  <si>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</si>
  <si>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</si>
  <si>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</si>
  <si>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</si>
  <si>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</si>
  <si>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</si>
  <si>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</si>
  <si>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</si>
  <si>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</si>
  <si>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</si>
  <si>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</si>
  <si>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</si>
  <si>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</si>
  <si>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</si>
  <si>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</si>
  <si>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</si>
  <si>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</si>
  <si>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</si>
  <si>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</si>
  <si>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</si>
  <si>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</si>
  <si>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</si>
  <si>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</si>
  <si>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</si>
  <si>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</si>
  <si>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</si>
  <si>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</si>
  <si>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</si>
  <si>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</si>
  <si>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</si>
  <si>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</si>
  <si>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</si>
  <si>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</si>
  <si>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</si>
  <si>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</si>
  <si>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</si>
  <si>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</si>
  <si>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</si>
  <si>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</si>
  <si>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</si>
  <si>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</si>
  <si>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</si>
  <si>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</si>
  <si>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</si>
  <si>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</si>
  <si>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</si>
  <si>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</si>
  <si>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</si>
  <si>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</si>
  <si>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</si>
  <si>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</si>
  <si>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</si>
  <si>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</si>
  <si>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</si>
  <si>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</si>
  <si>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</si>
  <si>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</si>
  <si>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</si>
  <si>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</si>
  <si>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</si>
  <si>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</si>
  <si>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</si>
  <si>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</si>
  <si>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</si>
  <si>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</si>
  <si>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</si>
  <si>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</si>
  <si>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</si>
  <si>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</si>
  <si>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</si>
  <si>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</si>
  <si>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</si>
  <si>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</si>
  <si>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</si>
  <si>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</si>
  <si>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</si>
  <si>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</si>
  <si>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</si>
  <si>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</si>
  <si>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</si>
  <si>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</si>
  <si>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</si>
  <si>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</si>
  <si>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</si>
  <si>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</si>
  <si>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</si>
  <si>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</si>
  <si>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</si>
  <si>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</si>
  <si>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</si>
  <si>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</si>
  <si>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</si>
  <si>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</si>
  <si>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</si>
  <si>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</si>
  <si>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</si>
  <si>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</si>
  <si>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</si>
  <si>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</si>
  <si>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</si>
  <si>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</si>
  <si>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</si>
  <si>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</si>
  <si>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</si>
  <si>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</si>
  <si>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</si>
  <si>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</si>
  <si>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</si>
  <si>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</si>
  <si>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</si>
  <si>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</si>
  <si>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</si>
  <si>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</si>
  <si>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</si>
  <si>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</si>
  <si>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</si>
  <si>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</si>
  <si>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</si>
  <si>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</si>
  <si>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</si>
  <si>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</si>
  <si>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</si>
  <si>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</si>
  <si>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</si>
  <si>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</si>
  <si>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</si>
  <si>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</si>
  <si>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</si>
  <si>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</si>
  <si>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</si>
  <si>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</si>
  <si>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</si>
  <si>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</si>
  <si>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</si>
  <si>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</si>
  <si>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</si>
  <si>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</si>
  <si>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</si>
  <si>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</si>
  <si>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</si>
  <si>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</si>
  <si>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</si>
  <si>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</si>
  <si>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</si>
  <si>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</si>
  <si>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</si>
  <si>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</si>
  <si>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</si>
  <si>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</si>
  <si>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</si>
  <si>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</si>
  <si>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</si>
  <si>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</si>
  <si>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</si>
  <si>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</si>
  <si>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</si>
  <si>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</si>
  <si>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</si>
  <si>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</si>
  <si>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</si>
  <si>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</si>
  <si>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</si>
  <si>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</si>
  <si>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</si>
  <si>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</si>
  <si>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</si>
  <si>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</si>
  <si>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</si>
  <si>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</si>
  <si>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</si>
  <si>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</si>
  <si>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</si>
  <si>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</si>
  <si>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</si>
  <si>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</si>
  <si>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</si>
  <si>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</si>
  <si>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</si>
  <si>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</si>
  <si>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</si>
  <si>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</si>
  <si>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</si>
  <si>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</si>
  <si>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</si>
  <si>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</si>
  <si>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</si>
  <si>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</si>
  <si>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</si>
  <si>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</si>
  <si>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</si>
  <si>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</si>
  <si>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</si>
  <si>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</si>
  <si>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</si>
  <si>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</si>
  <si>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</si>
  <si>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</si>
  <si>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</si>
  <si>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</si>
  <si>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</si>
  <si>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</si>
  <si>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</si>
  <si>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</si>
  <si>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</si>
  <si>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</si>
  <si>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</si>
  <si>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</si>
  <si>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</si>
  <si>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</si>
  <si>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</si>
  <si>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</si>
  <si>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</si>
  <si>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</si>
  <si>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</si>
  <si>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</si>
  <si>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</si>
  <si>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</si>
  <si>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</si>
  <si>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</si>
  <si>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</si>
  <si>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</si>
  <si>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</si>
  <si>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</si>
  <si>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</si>
  <si>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</si>
  <si>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</si>
  <si>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</si>
  <si>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</si>
  <si>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</si>
  <si>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</si>
  <si>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</si>
  <si>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</si>
  <si>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</si>
  <si>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</si>
  <si>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</si>
  <si>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</si>
  <si>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</si>
  <si>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</si>
  <si>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</si>
  <si>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</si>
  <si>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</si>
  <si>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</si>
  <si>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</si>
  <si>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</si>
  <si>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</si>
  <si>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</si>
  <si>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</si>
  <si>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</si>
  <si>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</si>
  <si>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</si>
  <si>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</si>
  <si>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</si>
  <si>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</si>
  <si>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</si>
  <si>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</si>
  <si>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</si>
  <si>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</si>
  <si>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</si>
  <si>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</si>
  <si>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</si>
  <si>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</si>
  <si>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</si>
  <si>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</si>
  <si>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</si>
  <si>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</si>
  <si>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</si>
  <si>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</si>
  <si>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</si>
  <si>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</si>
  <si>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</si>
  <si>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</si>
  <si>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</si>
  <si>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</si>
  <si>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</si>
  <si>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</si>
  <si>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</si>
  <si>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</si>
  <si>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</si>
  <si>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</si>
  <si>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</si>
  <si>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</si>
  <si>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</si>
  <si>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</si>
  <si>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</si>
  <si>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</si>
  <si>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</si>
  <si>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</si>
  <si>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</si>
  <si>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</si>
  <si>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</si>
  <si>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</si>
  <si>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</si>
  <si>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</si>
  <si>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</si>
  <si>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</si>
  <si>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</si>
  <si>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</si>
  <si>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</si>
  <si>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</si>
  <si>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</si>
  <si>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</si>
  <si>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</si>
  <si>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</si>
  <si>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</si>
  <si>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</si>
  <si>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</si>
  <si>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</si>
  <si>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</si>
  <si>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</si>
  <si>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</si>
  <si>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</si>
  <si>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</si>
  <si>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</si>
  <si>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</si>
  <si>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</si>
  <si>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</si>
  <si>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</si>
  <si>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</si>
  <si>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</si>
  <si>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</si>
  <si>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</si>
  <si>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</si>
  <si>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</si>
  <si>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</si>
  <si>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</si>
  <si>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</si>
  <si>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</si>
  <si>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</si>
  <si>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</si>
  <si>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</si>
  <si>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</si>
  <si>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</si>
  <si>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</si>
  <si>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</si>
  <si>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</si>
  <si>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</si>
  <si>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</si>
  <si>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</si>
  <si>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</si>
  <si>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</si>
  <si>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</si>
  <si>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</si>
  <si>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</si>
  <si>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</si>
  <si>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</si>
  <si>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</si>
  <si>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</si>
  <si>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</si>
  <si>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</si>
  <si>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</si>
  <si>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</si>
  <si>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</si>
  <si>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</si>
  <si>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</si>
  <si>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</si>
  <si>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</si>
  <si>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</si>
  <si>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</si>
  <si>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</si>
  <si>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</si>
  <si>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</si>
  <si>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</si>
  <si>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</si>
  <si>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</si>
  <si>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</si>
  <si>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</si>
  <si>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</si>
  <si>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</si>
  <si>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</si>
  <si>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</si>
  <si>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</si>
  <si>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</si>
  <si>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</si>
  <si>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</si>
  <si>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</si>
  <si>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</si>
  <si>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</si>
  <si>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</si>
  <si>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</si>
  <si>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</si>
  <si>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</si>
  <si>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</si>
  <si>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</si>
  <si>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</si>
  <si>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</si>
  <si>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</si>
  <si>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</si>
  <si>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</si>
  <si>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</si>
  <si>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</si>
  <si>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</si>
  <si>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</si>
  <si>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</si>
  <si>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</si>
  <si>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</si>
  <si>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</si>
  <si>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</si>
  <si>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</si>
  <si>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</si>
  <si>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</si>
  <si>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</si>
  <si>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</si>
  <si>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</si>
  <si>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</si>
  <si>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</si>
  <si>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</si>
  <si>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</si>
  <si>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</si>
  <si>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</si>
  <si>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</si>
  <si>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</si>
  <si>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</si>
  <si>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</si>
  <si>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</si>
  <si>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</si>
  <si>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</si>
  <si>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</si>
  <si>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</si>
  <si>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</si>
  <si>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</si>
  <si>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</si>
  <si>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</si>
  <si>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</si>
  <si>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</si>
  <si>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</si>
  <si>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</si>
  <si>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</si>
  <si>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</si>
  <si>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</si>
  <si>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</si>
  <si>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</si>
  <si>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</si>
  <si>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</si>
  <si>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</si>
  <si>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</si>
  <si>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</si>
  <si>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</si>
  <si>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</si>
  <si>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</si>
  <si>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</si>
  <si>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</si>
  <si>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</si>
  <si>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</si>
  <si>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</si>
  <si>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</si>
  <si>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</si>
  <si>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</si>
  <si>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</si>
  <si>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</si>
  <si>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</si>
  <si>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</si>
  <si>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</si>
  <si>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</si>
  <si>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</si>
  <si>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</si>
  <si>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</si>
  <si>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</si>
  <si>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</si>
  <si>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</si>
  <si>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</si>
  <si>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</si>
  <si>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</si>
  <si>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</si>
  <si>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</si>
  <si>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</si>
  <si>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</si>
  <si>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</si>
  <si>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</si>
  <si>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</si>
  <si>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</si>
  <si>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</si>
  <si>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</si>
  <si>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</si>
  <si>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</si>
  <si>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</si>
  <si>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</si>
  <si>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</si>
  <si>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</si>
  <si>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</si>
  <si>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</si>
  <si>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</si>
  <si>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</si>
  <si>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</si>
  <si>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</si>
  <si>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</si>
  <si>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</si>
  <si>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</si>
  <si>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</si>
  <si>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</si>
  <si>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</si>
  <si>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</si>
  <si>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</si>
  <si>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</si>
  <si>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</si>
  <si>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</si>
  <si>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</si>
  <si>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</si>
  <si>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</si>
  <si>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</si>
  <si>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</si>
  <si>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</si>
  <si>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</si>
  <si>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</si>
  <si>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</si>
  <si>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</si>
  <si>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</si>
  <si>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</si>
  <si>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</si>
  <si>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</si>
  <si>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</si>
  <si>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</si>
  <si>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</si>
  <si>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</si>
  <si>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</si>
  <si>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</si>
  <si>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</si>
  <si>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</si>
  <si>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</si>
  <si>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</si>
  <si>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</si>
  <si>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</si>
  <si>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</si>
  <si>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</si>
  <si>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</si>
  <si>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</si>
  <si>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</si>
  <si>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</si>
  <si>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</si>
  <si>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</si>
  <si>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</si>
  <si>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</si>
  <si>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</si>
  <si>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</si>
  <si>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</si>
  <si>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</si>
  <si>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</si>
  <si>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</si>
  <si>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</si>
  <si>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</si>
  <si>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</si>
  <si>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</si>
  <si>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</si>
  <si>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</si>
  <si>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</si>
  <si>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</si>
  <si>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</si>
  <si>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</si>
  <si>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</si>
  <si>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</si>
  <si>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</si>
  <si>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</si>
  <si>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</si>
  <si>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</si>
  <si>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</si>
  <si>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</si>
  <si>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</si>
  <si>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</si>
  <si>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</si>
  <si>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</si>
  <si>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</si>
  <si>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</si>
  <si>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</si>
  <si>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</si>
  <si>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</si>
  <si>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</si>
  <si>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</si>
  <si>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</si>
  <si>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</si>
  <si>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</si>
  <si>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</si>
  <si>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</si>
  <si>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</si>
  <si>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</si>
  <si>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</si>
  <si>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</si>
  <si>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</si>
  <si>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</si>
  <si>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</si>
  <si>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</si>
  <si>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</si>
  <si>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</si>
  <si>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</si>
  <si>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</si>
  <si>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</si>
  <si>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</si>
  <si>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</si>
  <si>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</si>
  <si>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</si>
  <si>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</si>
  <si>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</si>
  <si>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</si>
  <si>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</si>
  <si>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</si>
  <si>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</si>
  <si>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</si>
  <si>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</si>
  <si>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</si>
  <si>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</si>
  <si>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</si>
  <si>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</si>
  <si>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</si>
  <si>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</si>
  <si>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</si>
  <si>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</si>
  <si>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</si>
  <si>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</si>
  <si>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</si>
  <si>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</si>
  <si>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</si>
  <si>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</si>
  <si>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</si>
  <si>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</si>
  <si>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</si>
  <si>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</si>
  <si>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</si>
  <si>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</si>
  <si>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</si>
  <si>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</si>
  <si>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</si>
  <si>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</si>
  <si>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</si>
  <si>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</si>
  <si>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</si>
  <si>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</si>
  <si>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</si>
  <si>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</si>
  <si>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</si>
  <si>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</si>
  <si>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</si>
  <si>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</si>
  <si>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</si>
  <si>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</si>
  <si>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</si>
  <si>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</si>
  <si>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</si>
  <si>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</si>
  <si>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</si>
  <si>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</si>
  <si>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</si>
  <si>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</si>
  <si>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</si>
  <si>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</si>
  <si>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</si>
  <si>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</si>
  <si>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</si>
  <si>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</si>
  <si>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</si>
  <si>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</si>
  <si>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</si>
  <si>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</si>
  <si>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</si>
  <si>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</si>
  <si>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</si>
  <si>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</si>
  <si>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</si>
  <si>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</si>
  <si>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</si>
  <si>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</si>
  <si>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</si>
  <si>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</si>
  <si>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</si>
  <si>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</si>
  <si>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</si>
  <si>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</si>
  <si>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</si>
  <si>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</si>
  <si>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</si>
  <si>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</si>
  <si>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</si>
  <si>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</si>
  <si>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</si>
  <si>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</si>
  <si>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</si>
  <si>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</si>
  <si>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</si>
  <si>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</si>
  <si>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</si>
  <si>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</si>
  <si>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</si>
  <si>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</si>
  <si>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</si>
  <si>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</si>
  <si>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</si>
  <si>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</si>
  <si>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</si>
  <si>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</si>
  <si>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</si>
  <si>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</si>
  <si>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</si>
  <si>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</si>
  <si>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</si>
  <si>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</si>
  <si>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</si>
  <si>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</si>
  <si>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</si>
  <si>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</si>
  <si>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</si>
  <si>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</si>
  <si>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</si>
  <si>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</si>
  <si>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</si>
  <si>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</si>
  <si>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</si>
  <si>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</si>
  <si>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</si>
  <si>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</si>
  <si>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</si>
  <si>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</si>
  <si>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</si>
  <si>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</si>
  <si>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</si>
  <si>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</si>
  <si>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</si>
  <si>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</si>
  <si>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</si>
  <si>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</si>
  <si>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</si>
  <si>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</si>
  <si>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</si>
  <si>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</si>
  <si>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</si>
  <si>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</si>
  <si>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</si>
  <si>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</si>
  <si>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</si>
  <si>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</si>
  <si>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</si>
  <si>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</si>
  <si>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</si>
  <si>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</si>
  <si>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</si>
  <si>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</si>
  <si>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</si>
  <si>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</si>
  <si>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</si>
  <si>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</si>
  <si>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</si>
  <si>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</si>
  <si>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</si>
  <si>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</si>
  <si>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</si>
  <si>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</si>
  <si>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</si>
  <si>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</si>
  <si>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</si>
  <si>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</si>
  <si>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</si>
  <si>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</si>
  <si>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</si>
  <si>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</si>
  <si>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</si>
  <si>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</si>
  <si>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</si>
  <si>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</si>
  <si>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</si>
  <si>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</si>
  <si>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</si>
  <si>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</si>
  <si>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</si>
  <si>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</si>
  <si>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</si>
  <si>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</si>
  <si>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</si>
  <si>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</si>
  <si>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</si>
  <si>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</si>
  <si>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</si>
  <si>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</si>
  <si>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</si>
  <si>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</si>
  <si>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</si>
  <si>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</si>
  <si>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</si>
  <si>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</si>
  <si>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</si>
  <si>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</si>
  <si>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</si>
  <si>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</si>
  <si>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</si>
  <si>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</si>
  <si>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</si>
  <si>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</si>
  <si>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</si>
  <si>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</si>
  <si>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</si>
  <si>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</si>
  <si>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</si>
  <si>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</si>
  <si>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</si>
  <si>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</si>
  <si>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</si>
  <si>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</si>
  <si>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</si>
  <si>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</si>
  <si>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</si>
  <si>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</si>
  <si>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</si>
  <si>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</si>
  <si>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</si>
  <si>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</si>
  <si>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</si>
  <si>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</si>
  <si>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</si>
  <si>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</si>
  <si>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</si>
  <si>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</si>
  <si>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</si>
  <si>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</si>
  <si>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</si>
  <si>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</si>
  <si>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</si>
  <si>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</si>
  <si>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</si>
  <si>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</si>
  <si>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</si>
  <si>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</si>
  <si>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</si>
  <si>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</si>
  <si>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</si>
  <si>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</si>
  <si>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</si>
  <si>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</si>
  <si>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</si>
  <si>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</si>
  <si>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</si>
  <si>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</si>
  <si>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</si>
  <si>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</si>
  <si>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</si>
  <si>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</si>
  <si>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</si>
  <si>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</si>
  <si>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</si>
  <si>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</si>
  <si>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</si>
  <si>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</si>
  <si>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</si>
  <si>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</si>
  <si>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</si>
  <si>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</si>
  <si>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</si>
  <si>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</si>
  <si>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</si>
  <si>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</si>
  <si>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</si>
  <si>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</si>
  <si>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</si>
  <si>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</si>
  <si>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</si>
  <si>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</si>
  <si>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</si>
  <si>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</si>
  <si>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</si>
  <si>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</si>
  <si>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</si>
  <si>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</si>
  <si>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</si>
  <si>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</si>
  <si>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</si>
  <si>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</si>
  <si>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</si>
  <si>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</si>
  <si>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</si>
  <si>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</si>
  <si>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</si>
  <si>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</si>
  <si>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</si>
  <si>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</si>
  <si>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</si>
  <si>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</si>
  <si>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</si>
  <si>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</si>
  <si>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</si>
  <si>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</si>
  <si>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</si>
  <si>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</si>
  <si>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</si>
  <si>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</si>
  <si>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</si>
  <si>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</si>
  <si>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</si>
  <si>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</si>
  <si>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</si>
  <si>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</si>
  <si>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</si>
  <si>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</si>
  <si>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</si>
  <si>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</si>
  <si>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</si>
  <si>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</si>
  <si>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</si>
  <si>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</si>
  <si>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</si>
  <si>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</si>
  <si>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</si>
  <si>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</si>
  <si>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</si>
  <si>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</si>
  <si>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</si>
  <si>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</si>
  <si>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</si>
  <si>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</si>
  <si>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</si>
  <si>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</si>
  <si>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</si>
  <si>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</si>
  <si>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</si>
  <si>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</si>
  <si>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</si>
  <si>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</si>
  <si>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</si>
  <si>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</si>
  <si>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</si>
  <si>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</si>
  <si>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</si>
  <si>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</si>
  <si>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</si>
  <si>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</si>
  <si>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</si>
  <si>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</si>
  <si>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</si>
  <si>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</si>
  <si>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</si>
  <si>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</si>
  <si>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</si>
  <si>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</si>
  <si>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</si>
  <si>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</si>
  <si>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</si>
  <si>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</si>
  <si>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</si>
  <si>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</si>
  <si>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</si>
  <si>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</si>
  <si>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</si>
  <si>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</si>
  <si>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</si>
  <si>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</si>
  <si>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</si>
  <si>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</si>
  <si>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</si>
  <si>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</si>
  <si>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</si>
  <si>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</si>
  <si>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</si>
  <si>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</si>
  <si>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</si>
  <si>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</si>
  <si>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</si>
  <si>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</si>
  <si>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</si>
  <si>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</si>
  <si>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</si>
  <si>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</si>
  <si>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</si>
  <si>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</si>
  <si>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</si>
  <si>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</si>
  <si>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</si>
  <si>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</si>
  <si>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</si>
  <si>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</si>
  <si>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</si>
  <si>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</si>
  <si>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</si>
  <si>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</si>
  <si>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</si>
  <si>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</si>
  <si>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</si>
  <si>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</si>
  <si>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</si>
  <si>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</si>
  <si>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</si>
  <si>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</si>
  <si>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</si>
  <si>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</si>
  <si>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</si>
  <si>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</si>
  <si>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</si>
  <si>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</si>
  <si>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</si>
  <si>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</si>
  <si>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</si>
  <si>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</si>
  <si>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</si>
  <si>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</si>
  <si>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</si>
  <si>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</si>
  <si>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</si>
  <si>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</si>
  <si>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</si>
  <si>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</si>
  <si>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</si>
  <si>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</si>
  <si>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</si>
  <si>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</si>
  <si>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</si>
  <si>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</si>
  <si>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</si>
  <si>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</si>
  <si>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</si>
  <si>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</si>
  <si>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</si>
  <si>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</si>
  <si>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</si>
  <si>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</si>
  <si>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</si>
  <si>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</si>
  <si>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</si>
  <si>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</si>
  <si>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</si>
  <si>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</si>
  <si>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</si>
  <si>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</si>
  <si>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</si>
  <si>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</si>
  <si>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</si>
  <si>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</si>
  <si>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</si>
  <si>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</si>
  <si>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</si>
  <si>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</si>
  <si>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</si>
  <si>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</si>
  <si>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</si>
  <si>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</si>
  <si>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</si>
  <si>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</si>
  <si>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</si>
  <si>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</si>
  <si>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</si>
  <si>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</si>
  <si>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</si>
  <si>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</si>
  <si>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</si>
  <si>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</si>
  <si>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</si>
  <si>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</si>
  <si>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</si>
  <si>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</si>
  <si>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</si>
  <si>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</si>
  <si>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</si>
  <si>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</si>
  <si>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</si>
  <si>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</si>
  <si>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</si>
  <si>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</si>
  <si>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</si>
  <si>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</si>
  <si>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</si>
  <si>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</si>
  <si>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</si>
  <si>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</si>
  <si>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</si>
  <si>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</si>
  <si>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</si>
  <si>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</si>
  <si>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</si>
  <si>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</si>
  <si>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</si>
  <si>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</si>
  <si>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</si>
  <si>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</si>
  <si>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</si>
  <si>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</si>
  <si>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</si>
  <si>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</si>
  <si>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</si>
  <si>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</si>
  <si>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</si>
  <si>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</si>
  <si>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</si>
  <si>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</si>
  <si>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</si>
  <si>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</si>
  <si>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</si>
  <si>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</si>
  <si>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</si>
  <si>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</si>
  <si>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</si>
  <si>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</si>
  <si>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</si>
  <si>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</si>
  <si>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</si>
  <si>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</si>
  <si>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</si>
  <si>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</si>
  <si>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</si>
  <si>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</si>
  <si>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</si>
  <si>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</si>
  <si>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</si>
  <si>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</si>
  <si>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</si>
  <si>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</si>
  <si>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</si>
  <si>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</si>
  <si>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</si>
  <si>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</si>
  <si>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</si>
  <si>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</si>
  <si>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</si>
  <si>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</si>
  <si>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</si>
  <si>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</si>
  <si>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</si>
  <si>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</si>
  <si>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</si>
  <si>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</si>
  <si>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</si>
  <si>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</si>
  <si>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</si>
  <si>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</si>
  <si>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</si>
  <si>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</si>
  <si>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</si>
  <si>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</si>
  <si>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</si>
  <si>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</si>
  <si>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</si>
  <si>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</si>
  <si>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</si>
  <si>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</si>
  <si>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</si>
  <si>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</si>
  <si>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</si>
  <si>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</si>
  <si>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</si>
  <si>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</si>
  <si>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</si>
  <si>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</si>
  <si>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</si>
  <si>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</si>
  <si>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</si>
  <si>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</si>
  <si>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</si>
  <si>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</si>
  <si>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</si>
  <si>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</si>
  <si>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</si>
  <si>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</si>
  <si>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</si>
  <si>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</si>
  <si>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</si>
  <si>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</si>
  <si>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</si>
  <si>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</si>
  <si>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</si>
  <si>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</si>
  <si>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</si>
  <si>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</si>
  <si>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</si>
  <si>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</si>
  <si>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</si>
  <si>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</si>
  <si>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</si>
  <si>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</si>
  <si>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</si>
  <si>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</si>
  <si>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</si>
  <si>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</si>
  <si>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</si>
  <si>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</si>
  <si>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</si>
  <si>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</si>
  <si>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</si>
  <si>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</si>
  <si>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</si>
  <si>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</si>
  <si>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</si>
  <si>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</si>
  <si>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</si>
  <si>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</si>
  <si>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</si>
  <si>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</si>
  <si>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</si>
  <si>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</si>
  <si>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</si>
  <si>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</si>
  <si>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</si>
  <si>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</si>
  <si>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</si>
  <si>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</si>
  <si>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</si>
  <si>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</si>
  <si>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</si>
  <si>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</si>
  <si>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</si>
  <si>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</si>
  <si>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</si>
  <si>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</si>
  <si>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</si>
  <si>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</si>
  <si>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</si>
  <si>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</si>
  <si>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</si>
  <si>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</si>
  <si>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</si>
  <si>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</si>
  <si>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</si>
  <si>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</si>
  <si>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</si>
  <si>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</si>
  <si>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</si>
  <si>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</si>
  <si>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</si>
  <si>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</si>
  <si>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</si>
  <si>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</si>
  <si>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</si>
  <si>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</si>
  <si>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</si>
  <si>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</si>
  <si>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</si>
  <si>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</si>
  <si>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</si>
  <si>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</si>
  <si>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</si>
  <si>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</si>
  <si>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</si>
  <si>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</si>
  <si>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</si>
  <si>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</si>
  <si>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</si>
  <si>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</si>
  <si>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</si>
  <si>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</si>
  <si>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</si>
  <si>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</si>
  <si>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</si>
  <si>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</si>
  <si>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</si>
  <si>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</si>
  <si>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</si>
  <si>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</si>
  <si>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</si>
  <si>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</si>
  <si>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</si>
  <si>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</si>
  <si>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</si>
  <si>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</si>
  <si>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</si>
  <si>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</si>
  <si>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</si>
  <si>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</si>
  <si>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</si>
  <si>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</si>
  <si>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</si>
  <si>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</si>
  <si>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</si>
  <si>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</si>
  <si>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</si>
  <si>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</si>
  <si>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</si>
  <si>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</si>
  <si>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</si>
  <si>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</si>
  <si>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</si>
  <si>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</si>
  <si>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</si>
  <si>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</si>
  <si>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</si>
  <si>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</si>
  <si>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</si>
  <si>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</si>
  <si>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</si>
  <si>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</si>
  <si>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</si>
  <si>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</si>
  <si>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</si>
  <si>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</si>
  <si>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</si>
  <si>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</si>
  <si>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</si>
  <si>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</si>
  <si>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</si>
  <si>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</si>
  <si>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</si>
  <si>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</si>
  <si>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</si>
  <si>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</si>
  <si>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</si>
  <si>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</si>
  <si>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</si>
  <si>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</si>
  <si>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</si>
  <si>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</si>
  <si>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</si>
  <si>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</si>
  <si>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</si>
  <si>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</si>
  <si>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</si>
  <si>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</si>
  <si>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</si>
  <si>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</si>
  <si>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</si>
  <si>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</si>
  <si>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</si>
  <si>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</si>
  <si>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</si>
  <si>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</si>
  <si>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</si>
  <si>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</si>
  <si>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</si>
  <si>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</si>
  <si>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</si>
  <si>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</si>
  <si>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</si>
  <si>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</si>
  <si>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</si>
  <si>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</si>
  <si>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</si>
  <si>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</si>
  <si>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</si>
  <si>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</si>
  <si>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</si>
  <si>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</si>
  <si>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</si>
  <si>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</si>
  <si>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</si>
  <si>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</si>
  <si>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</si>
  <si>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</si>
  <si>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</si>
  <si>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</si>
  <si>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</si>
  <si>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</si>
  <si>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</si>
  <si>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</si>
  <si>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</si>
  <si>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</si>
  <si>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</si>
  <si>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</si>
  <si>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</si>
  <si>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</si>
  <si>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</si>
  <si>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</si>
  <si>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</si>
  <si>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</si>
  <si>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</si>
  <si>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</si>
  <si>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</si>
  <si>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</si>
  <si>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</si>
  <si>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</si>
  <si>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</si>
  <si>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</si>
  <si>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</si>
  <si>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</si>
  <si>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</si>
  <si>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</si>
  <si>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</si>
  <si>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</si>
  <si>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</si>
  <si>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</si>
  <si>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</si>
  <si>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</si>
  <si>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</si>
  <si>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</si>
  <si>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</si>
  <si>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</si>
  <si>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</si>
  <si>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</si>
  <si>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</si>
  <si>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</si>
  <si>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</si>
  <si>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</si>
  <si>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</si>
  <si>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</si>
  <si>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</si>
  <si>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</si>
  <si>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</si>
  <si>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</si>
  <si>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</si>
  <si>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</si>
  <si>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</si>
  <si>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</si>
  <si>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</si>
  <si>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</si>
  <si>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</si>
  <si>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</si>
  <si>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</si>
  <si>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</si>
  <si>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</si>
  <si>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</si>
  <si>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</si>
  <si>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</si>
  <si>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</si>
  <si>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</si>
  <si>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</si>
  <si>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</si>
  <si>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</si>
  <si>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</si>
  <si>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</si>
  <si>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</si>
  <si>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</si>
  <si>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</si>
  <si>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</si>
  <si>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</si>
  <si>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</si>
  <si>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</si>
  <si>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</si>
  <si>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</si>
  <si>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</si>
  <si>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</si>
  <si>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</si>
  <si>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</si>
  <si>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</si>
  <si>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</si>
  <si>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</si>
  <si>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</si>
  <si>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</si>
  <si>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</si>
  <si>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</si>
  <si>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</si>
  <si>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</si>
  <si>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</si>
  <si>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</si>
  <si>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</si>
  <si>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</si>
  <si>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</si>
  <si>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</si>
  <si>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</si>
  <si>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</si>
  <si>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</si>
  <si>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</si>
  <si>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</si>
  <si>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</si>
  <si>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</si>
  <si>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</si>
  <si>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</si>
  <si>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</si>
  <si>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</si>
  <si>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</si>
  <si>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</si>
  <si>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</si>
  <si>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</si>
  <si>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</si>
  <si>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</si>
  <si>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</si>
  <si>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</si>
  <si>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</si>
  <si>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</si>
  <si>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</si>
  <si>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</si>
  <si>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</si>
  <si>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</si>
  <si>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</si>
  <si>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</si>
  <si>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</si>
  <si>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</si>
  <si>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</si>
  <si>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</si>
  <si>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</si>
  <si>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</si>
  <si>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</si>
  <si>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</si>
  <si>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</si>
  <si>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</si>
  <si>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</si>
  <si>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</si>
  <si>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</si>
  <si>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</si>
  <si>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</si>
  <si>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</si>
  <si>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</si>
  <si>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</si>
  <si>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</si>
  <si>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</si>
  <si>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</si>
  <si>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</si>
  <si>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</si>
  <si>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</si>
  <si>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</si>
  <si>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</si>
  <si>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</si>
  <si>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</si>
  <si>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</si>
  <si>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</si>
  <si>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</si>
  <si>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</si>
  <si>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</si>
  <si>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</si>
  <si>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</si>
  <si>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</si>
  <si>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</si>
  <si>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</si>
  <si>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</si>
  <si>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</si>
  <si>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</si>
  <si>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</si>
  <si>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</si>
  <si>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</si>
  <si>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</si>
  <si>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</si>
  <si>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</si>
  <si>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</si>
  <si>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</si>
  <si>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</si>
  <si>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</si>
  <si>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</si>
  <si>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</si>
  <si>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</si>
  <si>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</si>
  <si>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</si>
  <si>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</si>
  <si>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</si>
  <si>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</si>
  <si>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</si>
  <si>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</si>
  <si>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</si>
  <si>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</si>
  <si>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</si>
  <si>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</si>
  <si>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</si>
  <si>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</si>
  <si>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</si>
  <si>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</si>
  <si>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</si>
  <si>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</si>
  <si>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</si>
  <si>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</si>
  <si>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</si>
  <si>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</si>
  <si>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</si>
  <si>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</si>
  <si>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</si>
  <si>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</si>
  <si>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</si>
  <si>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</si>
  <si>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</si>
  <si>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</si>
  <si>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</si>
  <si>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</si>
  <si>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</si>
  <si>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</si>
  <si>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</si>
  <si>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</si>
  <si>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</si>
  <si>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</si>
  <si>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</si>
  <si>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</si>
  <si>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</si>
  <si>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</si>
  <si>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</si>
  <si>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</si>
  <si>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</si>
  <si>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</si>
  <si>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</si>
  <si>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</si>
  <si>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</si>
  <si>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</si>
  <si>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</si>
  <si>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</si>
  <si>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</si>
  <si>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</si>
  <si>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</si>
  <si>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</si>
  <si>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</si>
  <si>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</si>
  <si>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</si>
  <si>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</si>
  <si>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</si>
  <si>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</si>
  <si>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</si>
  <si>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</si>
  <si>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</si>
  <si>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</si>
  <si>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</si>
  <si>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</si>
  <si>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</si>
  <si>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</si>
  <si>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</si>
  <si>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</si>
  <si>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</si>
  <si>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</si>
  <si>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</si>
  <si>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</si>
  <si>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</si>
  <si>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</si>
  <si>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</si>
  <si>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</si>
  <si>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</si>
  <si>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</si>
  <si>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</si>
  <si>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</si>
  <si>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</si>
  <si>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</si>
  <si>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</si>
  <si>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</si>
  <si>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</si>
  <si>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</si>
  <si>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</si>
  <si>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</si>
  <si>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</si>
  <si>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</si>
  <si>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</si>
  <si>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</si>
  <si>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</si>
  <si>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</si>
  <si>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</si>
  <si>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</si>
  <si>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</si>
  <si>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</si>
  <si>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</si>
  <si>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</si>
  <si>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</si>
  <si>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</si>
  <si>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</si>
  <si>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</si>
  <si>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</si>
  <si>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</si>
  <si>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</si>
  <si>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</si>
  <si>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</si>
  <si>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</si>
  <si>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</si>
  <si>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</si>
  <si>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</si>
  <si>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</si>
  <si>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</si>
  <si>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</si>
  <si>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</si>
  <si>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</si>
  <si>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</si>
  <si>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</si>
  <si>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</si>
  <si>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</si>
  <si>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</si>
  <si>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</si>
  <si>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</si>
  <si>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</si>
  <si>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</si>
  <si>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</si>
  <si>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</si>
  <si>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</si>
  <si>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</si>
  <si>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</si>
  <si>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</si>
  <si>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</si>
  <si>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</si>
  <si>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</si>
  <si>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</si>
  <si>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</si>
  <si>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</si>
  <si>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</si>
  <si>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</si>
  <si>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</si>
  <si>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</si>
  <si>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</si>
  <si>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</si>
  <si>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</si>
  <si>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</si>
  <si>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</si>
  <si>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</si>
  <si>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</si>
  <si>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</si>
  <si>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</si>
  <si>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</si>
  <si>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</si>
  <si>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</si>
  <si>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</si>
  <si>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</si>
  <si>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</si>
  <si>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</si>
  <si>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</si>
  <si>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</si>
  <si>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</si>
  <si>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</si>
  <si>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</si>
  <si>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</si>
  <si>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</si>
  <si>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</si>
  <si>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</si>
  <si>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</si>
  <si>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</si>
  <si>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</si>
  <si>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</si>
  <si>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</si>
  <si>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</si>
  <si>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</si>
  <si>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</si>
  <si>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</si>
  <si>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</si>
  <si>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</si>
  <si>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</si>
  <si>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</si>
  <si>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</si>
  <si>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</si>
  <si>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</si>
  <si>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</si>
  <si>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</si>
  <si>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</si>
  <si>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</si>
  <si>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</si>
  <si>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</si>
  <si>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</si>
  <si>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</si>
  <si>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</si>
  <si>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</si>
  <si>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</si>
  <si>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</si>
  <si>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</si>
  <si>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</si>
  <si>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</si>
  <si>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</si>
  <si>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</si>
  <si>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</si>
  <si>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</si>
  <si>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</si>
  <si>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</si>
  <si>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</si>
  <si>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</si>
  <si>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</si>
  <si>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</si>
  <si>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</si>
  <si>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</si>
  <si>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</si>
  <si>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</si>
  <si>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</si>
  <si>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</si>
  <si>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</si>
  <si>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</si>
  <si>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</si>
  <si>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</si>
  <si>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</si>
  <si>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</si>
  <si>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</si>
  <si>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</si>
  <si>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</si>
  <si>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</si>
  <si>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</si>
  <si>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</si>
  <si>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</si>
  <si>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</si>
  <si>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</si>
  <si>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</si>
  <si>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</si>
  <si>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</si>
  <si>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</si>
  <si>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</si>
  <si>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</si>
  <si>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</si>
  <si>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</si>
  <si>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</si>
  <si>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</si>
  <si>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</si>
  <si>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</si>
  <si>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</si>
  <si>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</si>
  <si>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</si>
  <si>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</si>
  <si>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</si>
  <si>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</si>
  <si>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</si>
  <si>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</si>
  <si>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</si>
  <si>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</si>
  <si>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</si>
  <si>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</si>
  <si>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</si>
  <si>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</si>
  <si>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</si>
  <si>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</si>
  <si>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</si>
  <si>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</si>
  <si>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</si>
  <si>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</si>
  <si>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</si>
  <si>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</si>
  <si>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</si>
  <si>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</si>
  <si>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</si>
  <si>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</si>
  <si>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</si>
  <si>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</si>
  <si>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</si>
  <si>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</si>
  <si>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</si>
  <si>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</si>
  <si>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</si>
  <si>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</si>
  <si>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</si>
  <si>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</si>
  <si>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</si>
  <si>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</si>
  <si>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</si>
  <si>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</si>
  <si>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</si>
  <si>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</si>
  <si>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</si>
  <si>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</si>
  <si>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</si>
  <si>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</si>
  <si>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</si>
  <si>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</si>
  <si>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</si>
  <si>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</si>
  <si>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</si>
  <si>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</si>
  <si>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</si>
  <si>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</si>
  <si>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</si>
  <si>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</si>
  <si>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</si>
  <si>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</si>
  <si>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</si>
  <si>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</si>
  <si>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</si>
  <si>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</si>
  <si>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</si>
  <si>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</si>
  <si>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</si>
  <si>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</si>
  <si>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</si>
  <si>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</si>
  <si>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</si>
  <si>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</si>
  <si>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</si>
  <si>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</si>
  <si>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</si>
  <si>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</si>
  <si>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</si>
  <si>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</si>
  <si>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</si>
  <si>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</si>
  <si>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</si>
  <si>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</si>
  <si>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</si>
  <si>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</si>
  <si>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</si>
  <si>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</si>
  <si>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</si>
  <si>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</si>
  <si>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</si>
  <si>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</si>
  <si>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</si>
  <si>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</si>
  <si>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</si>
  <si>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</si>
  <si>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</si>
  <si>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</si>
  <si>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</si>
  <si>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</si>
  <si>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</si>
  <si>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</si>
  <si>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</si>
  <si>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</si>
  <si>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</si>
  <si>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</si>
  <si>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</si>
  <si>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</si>
  <si>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</si>
  <si>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</si>
  <si>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</si>
  <si>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</si>
  <si>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</si>
  <si>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</si>
  <si>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</si>
  <si>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</si>
  <si>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</si>
  <si>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</si>
  <si>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</si>
  <si>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</si>
  <si>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</si>
  <si>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</si>
  <si>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</si>
  <si>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</si>
  <si>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</si>
  <si>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</si>
  <si>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</si>
  <si>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</si>
  <si>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</si>
  <si>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</si>
  <si>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</si>
  <si>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</si>
  <si>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</si>
  <si>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</si>
  <si>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</si>
  <si>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</si>
  <si>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</si>
  <si>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</si>
  <si>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</si>
  <si>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</si>
  <si>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</si>
  <si>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</si>
  <si>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</si>
  <si>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</si>
  <si>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</si>
  <si>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</si>
  <si>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</si>
  <si>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</si>
  <si>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</si>
  <si>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</si>
  <si>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</si>
  <si>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</si>
  <si>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</si>
  <si>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</si>
  <si>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</si>
  <si>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</si>
  <si>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</si>
  <si>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</si>
  <si>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</si>
  <si>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</si>
  <si>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</si>
  <si>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</si>
  <si>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</si>
  <si>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</si>
  <si>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</si>
  <si>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</si>
  <si>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</si>
  <si>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</si>
  <si>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</si>
  <si>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</si>
  <si>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</si>
  <si>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</si>
  <si>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</si>
  <si>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</si>
  <si>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</si>
  <si>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</si>
  <si>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</si>
  <si>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</si>
  <si>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</si>
  <si>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</si>
  <si>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</si>
  <si>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</si>
  <si>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</si>
  <si>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</si>
  <si>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</si>
  <si>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</si>
  <si>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</si>
  <si>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</si>
  <si>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</si>
  <si>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</si>
  <si>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</si>
  <si>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</si>
  <si>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</si>
  <si>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</si>
  <si>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</si>
  <si>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</si>
  <si>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</si>
  <si>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</si>
  <si>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</si>
  <si>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</si>
  <si>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</si>
  <si>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</si>
  <si>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</si>
  <si>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</si>
  <si>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</si>
  <si>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</si>
  <si>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</si>
  <si>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</si>
  <si>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</si>
  <si>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</si>
  <si>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</si>
  <si>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</si>
  <si>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</si>
  <si>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</si>
  <si>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</si>
  <si>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</si>
  <si>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</si>
  <si>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</si>
  <si>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</si>
  <si>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</si>
  <si>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</si>
  <si>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</si>
  <si>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</si>
  <si>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</si>
  <si>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</si>
  <si>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</si>
  <si>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</si>
  <si>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</si>
  <si>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</si>
  <si>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</si>
  <si>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</si>
  <si>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</si>
  <si>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</si>
  <si>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</si>
  <si>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</si>
  <si>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</si>
  <si>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</si>
  <si>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</si>
  <si>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</si>
  <si>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</si>
  <si>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</si>
  <si>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</si>
  <si>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</si>
  <si>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</si>
  <si>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</si>
  <si>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</si>
  <si>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</si>
  <si>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</si>
  <si>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</si>
  <si>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</si>
  <si>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</si>
  <si>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</si>
  <si>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</si>
  <si>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</si>
  <si>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</si>
  <si>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</si>
  <si>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</si>
  <si>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</si>
  <si>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</si>
  <si>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</si>
  <si>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</si>
  <si>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</si>
  <si>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</si>
  <si>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</si>
  <si>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</si>
  <si>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</si>
  <si>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</si>
  <si>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</si>
  <si>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</si>
  <si>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</si>
  <si>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</si>
  <si>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</si>
  <si>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</si>
  <si>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</si>
  <si>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</si>
  <si>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</si>
  <si>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</si>
  <si>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</si>
  <si>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</si>
  <si>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</si>
  <si>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</si>
  <si>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</si>
  <si>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</si>
  <si>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</si>
  <si>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</si>
  <si>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</si>
  <si>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</si>
  <si>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</si>
  <si>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</si>
  <si>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</si>
  <si>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</si>
  <si>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</si>
  <si>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</si>
  <si>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</si>
  <si>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</si>
  <si>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</si>
  <si>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</si>
  <si>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</si>
  <si>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</si>
  <si>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</si>
  <si>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</si>
  <si>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</si>
  <si>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</si>
  <si>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</si>
  <si>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</si>
  <si>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</si>
  <si>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</si>
  <si>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</si>
  <si>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</si>
  <si>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</si>
  <si>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</si>
  <si>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</si>
  <si>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</si>
  <si>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</si>
  <si>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</si>
  <si>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</si>
  <si>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</si>
  <si>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</si>
  <si>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</si>
  <si>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</si>
  <si>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</si>
  <si>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</si>
  <si>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</si>
  <si>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</si>
  <si>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</si>
  <si>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</si>
  <si>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</si>
  <si>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</si>
  <si>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</si>
  <si>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</si>
  <si>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</si>
  <si>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</si>
  <si>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</si>
  <si>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</si>
  <si>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</si>
  <si>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</si>
  <si>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</si>
  <si>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</si>
  <si>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</si>
  <si>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</si>
  <si>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</si>
  <si>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</si>
  <si>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</si>
  <si>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</si>
  <si>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</si>
  <si>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</si>
  <si>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</si>
  <si>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</si>
  <si>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</si>
  <si>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</si>
  <si>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</si>
  <si>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</si>
  <si>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</si>
  <si>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</si>
  <si>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</si>
  <si>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</si>
  <si>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</si>
  <si>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</si>
  <si>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</si>
  <si>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</si>
  <si>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</si>
  <si>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</si>
  <si>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</si>
  <si>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</si>
  <si>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</si>
  <si>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</si>
  <si>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</si>
  <si>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</si>
  <si>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</si>
  <si>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</si>
  <si>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</si>
  <si>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</si>
  <si>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</si>
  <si>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</si>
  <si>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</si>
  <si>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</si>
  <si>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</si>
  <si>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</si>
  <si>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</si>
  <si>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</si>
  <si>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</si>
  <si>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</si>
  <si>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</si>
  <si>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</si>
  <si>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</si>
  <si>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</si>
  <si>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</si>
  <si>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</si>
  <si>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</si>
  <si>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</si>
  <si>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</si>
  <si>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</si>
  <si>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</si>
  <si>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</si>
  <si>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</si>
  <si>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</si>
  <si>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</si>
  <si>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</si>
  <si>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</si>
  <si>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</si>
  <si>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</si>
  <si>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</si>
  <si>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</si>
  <si>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</si>
  <si>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</si>
  <si>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</si>
  <si>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</si>
  <si>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</si>
  <si>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</si>
  <si>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</si>
  <si>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</si>
  <si>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</si>
  <si>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</si>
  <si>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</si>
  <si>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</si>
  <si>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</si>
  <si>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</si>
  <si>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</si>
  <si>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</si>
  <si>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</si>
  <si>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</si>
  <si>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</si>
  <si>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</si>
  <si>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</si>
  <si>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</si>
  <si>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</si>
  <si>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</si>
  <si>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</si>
  <si>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</si>
  <si>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</si>
  <si>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</si>
  <si>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</si>
  <si>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</si>
  <si>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</si>
  <si>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</si>
  <si>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</si>
  <si>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</si>
  <si>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</si>
  <si>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</si>
  <si>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</si>
  <si>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</si>
  <si>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</si>
  <si>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</si>
  <si>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</si>
  <si>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</si>
  <si>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</si>
  <si>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</si>
  <si>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</si>
  <si>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</si>
  <si>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</si>
  <si>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</si>
  <si>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</si>
  <si>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</si>
  <si>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</si>
  <si>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</si>
  <si>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</si>
  <si>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</si>
  <si>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</si>
  <si>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</si>
  <si>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</si>
  <si>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</si>
  <si>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</si>
  <si>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</si>
  <si>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</si>
  <si>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</si>
  <si>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</si>
  <si>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</si>
  <si>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</si>
  <si>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</si>
  <si>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</si>
  <si>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</si>
  <si>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</si>
  <si>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</si>
  <si>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</si>
  <si>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</si>
  <si>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</si>
  <si>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</si>
  <si>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</si>
  <si>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</si>
  <si>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</si>
  <si>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</si>
  <si>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</si>
  <si>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</si>
  <si>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</si>
  <si>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</si>
  <si>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</si>
  <si>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</si>
  <si>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</si>
  <si>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</si>
  <si>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</si>
  <si>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</si>
  <si>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</si>
  <si>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</si>
  <si>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</si>
  <si>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</si>
  <si>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</si>
  <si>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</si>
  <si>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</si>
  <si>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</si>
  <si>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</si>
  <si>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</si>
  <si>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</si>
  <si>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</si>
  <si>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</si>
  <si>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</si>
  <si>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</si>
  <si>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</si>
  <si>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</si>
  <si>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</si>
  <si>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</si>
  <si>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</si>
  <si>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</si>
  <si>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</si>
  <si>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</si>
  <si>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</si>
  <si>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</si>
  <si>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</si>
  <si>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</si>
  <si>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</si>
  <si>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</si>
  <si>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</si>
  <si>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</si>
  <si>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</si>
  <si>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</si>
  <si>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</si>
  <si>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</si>
  <si>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</si>
  <si>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</si>
  <si>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</si>
  <si>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</si>
  <si>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</si>
  <si>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</si>
  <si>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</si>
  <si>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</si>
  <si>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</si>
  <si>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</si>
  <si>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</si>
  <si>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</si>
  <si>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</si>
  <si>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</si>
  <si>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</si>
  <si>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</si>
  <si>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</si>
  <si>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</si>
  <si>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</si>
  <si>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</si>
  <si>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</si>
  <si>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</si>
  <si>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</si>
  <si>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</si>
  <si>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</si>
  <si>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</si>
  <si>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</si>
  <si>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</si>
  <si>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</si>
  <si>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</si>
  <si>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</si>
  <si>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</si>
  <si>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</si>
  <si>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</si>
  <si>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</si>
  <si>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</si>
  <si>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</si>
  <si>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</si>
  <si>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</si>
  <si>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</si>
  <si>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</si>
  <si>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</si>
  <si>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</si>
  <si>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</si>
  <si>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</si>
  <si>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</si>
  <si>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</si>
  <si>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</si>
  <si>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</si>
  <si>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</si>
  <si>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</si>
  <si>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</si>
  <si>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</si>
  <si>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</si>
  <si>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</si>
  <si>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</si>
  <si>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</si>
  <si>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</si>
  <si>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</si>
  <si>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</si>
  <si>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</si>
  <si>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</si>
  <si>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</si>
  <si>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</si>
  <si>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</si>
  <si>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</si>
  <si>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</si>
  <si>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</si>
  <si>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</si>
  <si>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</si>
  <si>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</si>
  <si>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</si>
  <si>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</si>
  <si>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</si>
  <si>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</si>
  <si>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</si>
  <si>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</si>
  <si>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</si>
  <si>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</si>
  <si>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</si>
  <si>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</si>
  <si>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</si>
  <si>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</si>
  <si>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</si>
  <si>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</si>
  <si>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</si>
  <si>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</si>
  <si>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</si>
  <si>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</si>
  <si>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</si>
  <si>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</si>
  <si>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</si>
  <si>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</si>
  <si>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</si>
  <si>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</si>
  <si>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</si>
  <si>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</si>
  <si>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</si>
  <si>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</si>
  <si>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</si>
  <si>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</si>
  <si>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</si>
  <si>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</si>
  <si>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</si>
  <si>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</si>
  <si>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</si>
  <si>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</si>
  <si>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</si>
  <si>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</si>
  <si>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</si>
  <si>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</si>
  <si>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</si>
  <si>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</si>
  <si>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</si>
  <si>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</si>
  <si>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</si>
  <si>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</si>
  <si>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</si>
  <si>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</si>
  <si>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</si>
  <si>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</si>
  <si>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</si>
  <si>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</si>
  <si>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</si>
  <si>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</si>
  <si>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</si>
  <si>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</si>
  <si>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</si>
  <si>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</si>
  <si>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</si>
  <si>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</si>
  <si>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</si>
  <si>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</si>
  <si>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</si>
  <si>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</si>
  <si>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</si>
  <si>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</si>
  <si>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</si>
  <si>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</si>
  <si>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</si>
  <si>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</si>
  <si>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</si>
  <si>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</si>
  <si>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</si>
  <si>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</si>
  <si>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</si>
  <si>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</si>
  <si>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</si>
  <si>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</si>
  <si>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</si>
  <si>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</si>
  <si>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</si>
  <si>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</si>
  <si>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</si>
  <si>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</si>
  <si>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</si>
  <si>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</si>
  <si>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</si>
  <si>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</si>
  <si>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</si>
  <si>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</si>
  <si>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</si>
  <si>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</si>
  <si>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</si>
  <si>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</si>
  <si>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</si>
  <si>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</si>
  <si>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</si>
  <si>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</si>
  <si>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</si>
  <si>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</si>
  <si>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</si>
  <si>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</si>
  <si>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</si>
  <si>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</si>
  <si>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</si>
  <si>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</si>
  <si>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</si>
  <si>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</si>
  <si>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</si>
  <si>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</si>
  <si>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</si>
  <si>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</si>
  <si>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</si>
  <si>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</si>
  <si>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</si>
  <si>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</si>
  <si>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</si>
  <si>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</si>
  <si>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</si>
  <si>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</si>
  <si>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</si>
  <si>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</si>
  <si>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</si>
  <si>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</si>
  <si>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</si>
  <si>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</si>
  <si>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</si>
  <si>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</si>
  <si>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</si>
  <si>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</si>
  <si>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</si>
  <si>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</si>
  <si>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</si>
  <si>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</si>
  <si>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</si>
  <si>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</si>
  <si>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</si>
  <si>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</si>
  <si>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</si>
  <si>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</si>
  <si>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</si>
  <si>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</si>
  <si>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</si>
  <si>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</si>
  <si>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</si>
  <si>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</si>
  <si>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</si>
  <si>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</si>
  <si>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</si>
  <si>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</si>
  <si>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</si>
  <si>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</si>
  <si>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</si>
  <si>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</si>
  <si>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</si>
  <si>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</si>
  <si>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</si>
  <si>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</si>
  <si>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</si>
  <si>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</si>
  <si>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</si>
  <si>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</si>
  <si>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</si>
  <si>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</si>
  <si>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</si>
  <si>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</si>
  <si>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</si>
  <si>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</si>
  <si>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</si>
  <si>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</si>
  <si>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</si>
  <si>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</si>
  <si>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</si>
  <si>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</si>
  <si>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</si>
  <si>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</si>
  <si>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</si>
  <si>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</si>
  <si>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</si>
  <si>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</si>
  <si>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</si>
  <si>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</si>
  <si>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</si>
  <si>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</si>
  <si>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</si>
  <si>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</si>
  <si>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</si>
  <si>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</si>
  <si>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</si>
  <si>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</si>
  <si>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</si>
  <si>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</si>
  <si>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</si>
  <si>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</si>
  <si>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</si>
  <si>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</si>
  <si>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</si>
  <si>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</si>
  <si>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</si>
  <si>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</si>
  <si>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</si>
  <si>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</si>
  <si>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</si>
  <si>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</si>
  <si>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</si>
  <si>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</si>
  <si>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</si>
  <si>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</si>
  <si>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</si>
  <si>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</si>
  <si>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</si>
  <si>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</si>
  <si>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</si>
  <si>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</si>
  <si>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</si>
  <si>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</si>
  <si>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</si>
  <si>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</si>
  <si>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</si>
  <si>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</si>
  <si>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</si>
  <si>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</si>
  <si>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</si>
  <si>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</si>
  <si>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</si>
  <si>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</si>
  <si>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</si>
  <si>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</si>
  <si>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</si>
  <si>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</si>
  <si>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</si>
  <si>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</si>
  <si>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</si>
  <si>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</si>
  <si>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</si>
  <si>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</si>
  <si>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</si>
  <si>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</si>
  <si>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</si>
  <si>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</si>
  <si>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</si>
  <si>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</si>
  <si>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</si>
  <si>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</si>
  <si>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</si>
  <si>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</si>
  <si>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</si>
  <si>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</si>
  <si>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</si>
  <si>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</si>
  <si>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</si>
  <si>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</si>
  <si>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</si>
  <si>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</si>
  <si>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</si>
  <si>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</si>
  <si>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</si>
  <si>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</si>
  <si>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</si>
  <si>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</si>
  <si>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</si>
  <si>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</si>
  <si>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</si>
  <si>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</si>
  <si>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</si>
  <si>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</si>
  <si>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</si>
  <si>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</si>
  <si>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</si>
  <si>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</si>
  <si>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</si>
  <si>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</si>
  <si>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</si>
  <si>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</si>
  <si>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</si>
  <si>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</si>
  <si>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</si>
  <si>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</si>
  <si>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</si>
  <si>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</si>
  <si>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</si>
  <si>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</si>
  <si>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</si>
  <si>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</si>
  <si>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</si>
  <si>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</si>
  <si>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</si>
  <si>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</si>
  <si>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</si>
  <si>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</si>
  <si>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</si>
  <si>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</si>
  <si>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</si>
  <si>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</si>
  <si>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</si>
  <si>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</si>
  <si>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</si>
  <si>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</si>
  <si>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</si>
  <si>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</si>
  <si>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</si>
  <si>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</si>
  <si>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</si>
  <si>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</si>
  <si>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</si>
  <si>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</si>
  <si>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</si>
  <si>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</si>
  <si>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</si>
  <si>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</si>
  <si>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</si>
  <si>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</si>
  <si>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</si>
  <si>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</si>
  <si>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</si>
  <si>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</si>
  <si>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</si>
  <si>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</si>
  <si>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</si>
  <si>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</si>
  <si>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</si>
  <si>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</si>
  <si>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</si>
  <si>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</si>
  <si>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</si>
  <si>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</si>
  <si>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</si>
  <si>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</si>
  <si>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</si>
  <si>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</si>
  <si>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</si>
  <si>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</si>
  <si>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</si>
  <si>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</si>
  <si>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</si>
  <si>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</si>
  <si>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</si>
  <si>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</si>
  <si>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</si>
  <si>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</si>
  <si>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</si>
  <si>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</si>
  <si>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</si>
  <si>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</si>
  <si>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</si>
  <si>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</si>
  <si>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</si>
  <si>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</si>
  <si>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</si>
  <si>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</si>
  <si>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</si>
  <si>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</si>
  <si>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</si>
  <si>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</si>
  <si>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</si>
  <si>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</si>
  <si>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</si>
  <si>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</si>
  <si>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</si>
  <si>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</si>
  <si>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</si>
  <si>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</si>
  <si>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</si>
  <si>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</si>
  <si>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</si>
  <si>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</si>
  <si>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</si>
  <si>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</si>
  <si>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</si>
  <si>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</si>
  <si>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</si>
  <si>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</si>
  <si>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</si>
  <si>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</si>
  <si>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</si>
  <si>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</si>
  <si>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</si>
  <si>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</si>
  <si>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</si>
  <si>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</si>
  <si>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</si>
  <si>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</si>
  <si>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</si>
  <si>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</si>
  <si>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</si>
  <si>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</si>
  <si>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</si>
  <si>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</si>
  <si>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</si>
  <si>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</si>
  <si>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</si>
  <si>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</si>
  <si>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</si>
  <si>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</si>
  <si>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</si>
  <si>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</si>
  <si>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</si>
  <si>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</si>
  <si>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</si>
  <si>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</si>
  <si>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</si>
  <si>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</si>
  <si>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</si>
  <si>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</si>
  <si>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</si>
  <si>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</si>
  <si>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</si>
  <si>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</si>
  <si>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</si>
  <si>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</si>
  <si>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</si>
  <si>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</si>
  <si>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</si>
  <si>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</si>
  <si>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</si>
  <si>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</si>
  <si>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</si>
  <si>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</si>
  <si>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</si>
  <si>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</si>
  <si>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</si>
  <si>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</si>
  <si>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</si>
  <si>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</si>
  <si>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</si>
  <si>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</si>
  <si>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</si>
  <si>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</si>
  <si>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</si>
  <si>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</si>
  <si>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</si>
  <si>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</si>
  <si>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</si>
  <si>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</si>
  <si>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</si>
  <si>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</si>
  <si>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</si>
  <si>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</si>
  <si>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</si>
  <si>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</si>
  <si>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</si>
  <si>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</si>
  <si>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</si>
  <si>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</si>
  <si>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</si>
  <si>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</si>
  <si>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</si>
  <si>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</si>
  <si>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</si>
  <si>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</si>
  <si>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</si>
  <si>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</si>
  <si>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</si>
  <si>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</si>
  <si>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</si>
  <si>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</si>
  <si>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</si>
  <si>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</si>
  <si>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</si>
  <si>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</si>
  <si>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</si>
  <si>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</si>
  <si>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</si>
  <si>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</si>
  <si>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</si>
  <si>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</si>
  <si>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</si>
  <si>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</si>
  <si>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</si>
  <si>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</si>
  <si>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</si>
  <si>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</si>
  <si>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</si>
  <si>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</si>
  <si>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</si>
  <si>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</si>
  <si>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</si>
  <si>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</si>
  <si>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</si>
  <si>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</si>
  <si>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</si>
  <si>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</si>
  <si>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</si>
  <si>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</si>
  <si>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</si>
  <si>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</si>
  <si>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</si>
  <si>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</si>
  <si>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</si>
  <si>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</si>
  <si>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</si>
  <si>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</si>
  <si>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</si>
  <si>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</si>
  <si>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</si>
  <si>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</si>
  <si>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</si>
  <si>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</si>
  <si>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</si>
  <si>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</si>
  <si>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</si>
  <si>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</si>
  <si>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</si>
  <si>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</si>
  <si>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</si>
  <si>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</si>
  <si>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</si>
  <si>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</si>
  <si>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</si>
  <si>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</si>
  <si>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</si>
  <si>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</si>
  <si>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</si>
  <si>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</si>
  <si>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</si>
  <si>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</si>
  <si>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</si>
  <si>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</si>
  <si>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</si>
  <si>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</si>
  <si>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</si>
  <si>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</si>
  <si>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</si>
  <si>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</si>
  <si>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</si>
  <si>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</si>
  <si>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</si>
  <si>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</si>
  <si>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</si>
  <si>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</si>
  <si>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</si>
  <si>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</si>
  <si>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</si>
  <si>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</si>
  <si>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</si>
  <si>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</si>
  <si>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</si>
  <si>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</si>
  <si>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</si>
  <si>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</si>
  <si>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</si>
  <si>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</si>
  <si>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</si>
  <si>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</si>
  <si>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</si>
  <si>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</si>
  <si>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</si>
  <si>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</si>
  <si>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</si>
  <si>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</si>
  <si>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</si>
  <si>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</si>
  <si>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</si>
  <si>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</si>
  <si>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</si>
  <si>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</si>
  <si>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</si>
  <si>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</si>
  <si>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</si>
  <si>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</si>
  <si>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</si>
  <si>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</si>
  <si>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</si>
  <si>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</si>
  <si>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</si>
  <si>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</si>
  <si>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</si>
  <si>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</si>
  <si>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</si>
  <si>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</si>
  <si>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</si>
  <si>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</si>
  <si>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</si>
  <si>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</si>
  <si>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</si>
  <si>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</si>
  <si>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</si>
  <si>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</si>
  <si>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</si>
  <si>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</si>
  <si>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</si>
  <si>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</si>
  <si>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</si>
  <si>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</si>
  <si>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</si>
  <si>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</si>
  <si>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</si>
  <si>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</si>
  <si>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</si>
  <si>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</si>
  <si>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</si>
  <si>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</si>
  <si>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</si>
  <si>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</si>
  <si>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</si>
  <si>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</si>
  <si>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</si>
  <si>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</si>
  <si>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</si>
  <si>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</si>
  <si>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</si>
  <si>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</si>
  <si>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</si>
  <si>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</si>
  <si>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</si>
  <si>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</si>
  <si>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</si>
  <si>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</si>
  <si>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</si>
  <si>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</si>
  <si>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</si>
  <si>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</si>
  <si>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</si>
  <si>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</si>
  <si>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</si>
  <si>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</si>
  <si>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</si>
  <si>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</si>
  <si>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</si>
  <si>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</si>
  <si>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</si>
  <si>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</si>
  <si>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</si>
  <si>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</si>
  <si>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</si>
  <si>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</si>
  <si>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</si>
  <si>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</si>
  <si>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</si>
  <si>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</si>
  <si>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</si>
  <si>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</si>
  <si>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</si>
  <si>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</si>
  <si>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</si>
  <si>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</si>
  <si>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</si>
  <si>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</si>
  <si>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</si>
  <si>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</si>
  <si>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</si>
  <si>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</si>
  <si>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</si>
  <si>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</si>
  <si>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</si>
  <si>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</si>
  <si>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</si>
  <si>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</si>
  <si>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</si>
  <si>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</si>
  <si>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</si>
  <si>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</si>
  <si>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</si>
  <si>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</si>
  <si>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</si>
  <si>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</si>
  <si>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</si>
  <si>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</si>
  <si>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</si>
  <si>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</si>
  <si>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</si>
  <si>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</si>
  <si>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</si>
  <si>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</si>
  <si>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</si>
  <si>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</si>
  <si>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</si>
  <si>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</si>
  <si>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</si>
  <si>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</si>
  <si>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</si>
  <si>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</si>
  <si>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</si>
  <si>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</si>
  <si>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</si>
  <si>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</si>
  <si>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</si>
  <si>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</si>
  <si>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</si>
  <si>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</si>
  <si>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</si>
  <si>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</si>
  <si>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</si>
  <si>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</si>
  <si>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</si>
  <si>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</si>
  <si>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</si>
  <si>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</si>
  <si>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</si>
  <si>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</si>
  <si>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</si>
  <si>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</si>
  <si>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</si>
  <si>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</si>
  <si>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</si>
  <si>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</si>
  <si>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</si>
  <si>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</si>
  <si>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</si>
  <si>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</si>
  <si>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</si>
  <si>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</si>
  <si>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</si>
  <si>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</si>
  <si>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</si>
  <si>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</si>
  <si>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</si>
  <si>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</si>
  <si>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</si>
  <si>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</si>
  <si>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</si>
  <si>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</si>
  <si>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</si>
  <si>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</si>
  <si>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</si>
  <si>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</si>
  <si>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</si>
  <si>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</si>
  <si>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</si>
  <si>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</si>
  <si>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</si>
  <si>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</si>
  <si>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</si>
  <si>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</si>
  <si>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</si>
  <si>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</si>
  <si>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</si>
  <si>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</si>
  <si>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</si>
  <si>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</si>
  <si>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</si>
  <si>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</si>
  <si>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</si>
  <si>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</si>
  <si>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</si>
  <si>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</si>
  <si>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</si>
  <si>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</si>
  <si>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</si>
  <si>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</si>
  <si>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</si>
  <si>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</si>
  <si>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</si>
  <si>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</si>
  <si>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</si>
  <si>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</si>
  <si>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</si>
  <si>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</si>
  <si>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</si>
  <si>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</si>
  <si>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</si>
  <si>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</si>
  <si>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</si>
  <si>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</si>
  <si>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</si>
  <si>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</si>
  <si>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</si>
  <si>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</si>
  <si>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</si>
  <si>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</si>
  <si>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</si>
  <si>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</si>
  <si>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</si>
  <si>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</si>
  <si>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</si>
  <si>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</si>
  <si>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</si>
  <si>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</si>
  <si>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</si>
  <si>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</si>
  <si>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</si>
  <si>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</si>
  <si>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</si>
  <si>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</si>
  <si>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</si>
  <si>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</si>
  <si>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</si>
  <si>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</si>
  <si>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</si>
  <si>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</si>
  <si>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</si>
  <si>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</si>
  <si>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</si>
  <si>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</si>
  <si>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</si>
  <si>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</si>
  <si>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</si>
  <si>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</si>
  <si>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</si>
  <si>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</si>
  <si>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</si>
  <si>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</si>
  <si>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</si>
  <si>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</si>
  <si>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</si>
  <si>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</si>
  <si>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</si>
  <si>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</si>
  <si>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</si>
  <si>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</si>
  <si>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</si>
  <si>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</si>
  <si>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</si>
  <si>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</si>
  <si>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</si>
  <si>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</si>
  <si>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</si>
  <si>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</si>
  <si>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</si>
  <si>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</si>
  <si>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</si>
  <si>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</si>
  <si>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</si>
  <si>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</si>
  <si>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</si>
  <si>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</si>
  <si>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</si>
  <si>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</si>
  <si>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</si>
  <si>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</si>
  <si>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</si>
  <si>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</si>
  <si>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</si>
  <si>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</si>
  <si>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</si>
  <si>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</si>
  <si>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</si>
  <si>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</si>
  <si>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</si>
  <si>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</si>
  <si>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</si>
  <si>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</si>
  <si>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</si>
  <si>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</si>
  <si>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</si>
  <si>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</si>
  <si>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</si>
  <si>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</si>
  <si>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</si>
  <si>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</si>
  <si>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</si>
  <si>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</si>
  <si>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</si>
  <si>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</si>
  <si>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</si>
  <si>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</si>
  <si>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</si>
  <si>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</si>
  <si>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</si>
  <si>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</si>
  <si>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</si>
  <si>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</si>
  <si>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</si>
  <si>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</si>
  <si>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</si>
  <si>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</si>
  <si>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</si>
  <si>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</si>
  <si>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</si>
  <si>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</si>
  <si>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</si>
  <si>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</si>
  <si>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</si>
  <si>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</si>
  <si>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</si>
  <si>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</si>
  <si>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</si>
  <si>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</si>
  <si>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</si>
  <si>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</si>
  <si>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</si>
  <si>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</si>
  <si>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</si>
  <si>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</si>
  <si>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</si>
  <si>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</si>
  <si>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</si>
  <si>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</si>
  <si>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</si>
  <si>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</si>
  <si>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</si>
  <si>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</si>
  <si>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</si>
  <si>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</si>
  <si>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</si>
  <si>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</si>
  <si>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</si>
  <si>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</si>
  <si>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</si>
  <si>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</si>
  <si>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</si>
  <si>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</si>
  <si>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</si>
  <si>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</si>
  <si>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</si>
  <si>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</si>
  <si>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</si>
  <si>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</si>
  <si>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</si>
  <si>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</si>
  <si>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</si>
  <si>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</si>
  <si>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</si>
  <si>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</si>
  <si>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</si>
  <si>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</si>
  <si>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</si>
  <si>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</si>
  <si>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</si>
  <si>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</si>
  <si>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</si>
  <si>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</si>
  <si>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</si>
  <si>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</si>
  <si>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</si>
  <si>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</si>
  <si>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</si>
  <si>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</si>
  <si>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</si>
  <si>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</si>
  <si>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</si>
  <si>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</si>
  <si>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</si>
  <si>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</si>
  <si>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</si>
  <si>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</si>
  <si>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</si>
  <si>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</si>
  <si>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</si>
  <si>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</si>
  <si>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</si>
  <si>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</si>
  <si>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</si>
  <si>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</si>
  <si>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</si>
  <si>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</si>
  <si>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</si>
  <si>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</si>
  <si>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</si>
  <si>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</si>
  <si>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</si>
  <si>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</si>
  <si>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</si>
  <si>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</si>
  <si>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</si>
  <si>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</si>
  <si>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</si>
  <si>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</si>
  <si>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</si>
  <si>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</si>
  <si>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</si>
  <si>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</si>
  <si>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</si>
  <si>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</si>
  <si>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</si>
  <si>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</si>
  <si>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</si>
  <si>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</si>
  <si>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</si>
  <si>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</si>
  <si>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</si>
  <si>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</si>
  <si>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</si>
  <si>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</si>
  <si>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</si>
  <si>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</si>
  <si>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</si>
  <si>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</si>
  <si>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</si>
  <si>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</si>
  <si>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</si>
  <si>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</si>
  <si>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</si>
  <si>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</si>
  <si>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</si>
  <si>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</si>
  <si>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</si>
  <si>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</si>
  <si>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</si>
  <si>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</si>
  <si>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</si>
  <si>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</si>
  <si>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</si>
  <si>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</si>
  <si>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</si>
  <si>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</si>
  <si>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</si>
  <si>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</si>
  <si>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</si>
  <si>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</si>
  <si>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</si>
  <si>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</si>
  <si>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</si>
  <si>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</si>
  <si>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</si>
  <si>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</si>
  <si>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</si>
  <si>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</si>
  <si>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</si>
  <si>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</si>
  <si>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</si>
  <si>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</si>
  <si>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</si>
  <si>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</si>
  <si>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</si>
  <si>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</si>
  <si>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</si>
  <si>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</si>
  <si>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</si>
  <si>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</si>
  <si>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</si>
  <si>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</si>
  <si>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</si>
  <si>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</si>
  <si>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</si>
  <si>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</si>
  <si>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</si>
  <si>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</si>
  <si>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</si>
  <si>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</si>
  <si>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</si>
  <si>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</si>
  <si>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</si>
  <si>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</si>
  <si>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</si>
  <si>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</si>
  <si>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</si>
  <si>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</si>
  <si>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</si>
  <si>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</si>
  <si>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</si>
  <si>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</si>
  <si>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</si>
  <si>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</si>
  <si>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</si>
  <si>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</si>
  <si>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</si>
  <si>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</si>
  <si>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</si>
  <si>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</si>
  <si>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</si>
  <si>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</si>
  <si>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</si>
  <si>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</si>
  <si>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</si>
  <si>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</si>
  <si>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</si>
  <si>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</si>
  <si>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</si>
  <si>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</si>
  <si>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</si>
  <si>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</si>
  <si>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</si>
  <si>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</si>
  <si>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</si>
  <si>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</si>
  <si>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</si>
  <si>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</si>
  <si>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</si>
  <si>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</si>
  <si>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</si>
  <si>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</si>
  <si>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</si>
  <si>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</si>
  <si>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</si>
  <si>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</si>
  <si>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</si>
  <si>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</si>
  <si>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</si>
  <si>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</si>
  <si>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</si>
  <si>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</si>
  <si>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</si>
  <si>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</si>
  <si>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</si>
  <si>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</si>
  <si>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</si>
  <si>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</si>
  <si>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</si>
  <si>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</si>
  <si>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</si>
  <si>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</si>
  <si>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</si>
  <si>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</si>
  <si>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</si>
  <si>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</si>
  <si>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</si>
  <si>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</si>
  <si>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</si>
  <si>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</si>
  <si>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</si>
  <si>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</si>
  <si>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</si>
  <si>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</si>
  <si>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</si>
  <si>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</si>
  <si>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</si>
  <si>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</si>
  <si>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</si>
  <si>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</si>
  <si>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</si>
  <si>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</si>
  <si>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</si>
  <si>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</si>
  <si>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</si>
  <si>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</si>
  <si>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</si>
  <si>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</si>
  <si>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</si>
  <si>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</si>
  <si>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</si>
  <si>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</si>
  <si>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</si>
  <si>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</si>
  <si>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</si>
  <si>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</si>
  <si>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</si>
  <si>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</si>
  <si>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</si>
  <si>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</si>
  <si>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</si>
  <si>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</si>
  <si>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</si>
  <si>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</si>
  <si>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</si>
  <si>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</si>
  <si>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</si>
  <si>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</si>
  <si>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</si>
  <si>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</si>
  <si>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</si>
  <si>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</si>
  <si>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</si>
  <si>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</si>
  <si>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</si>
  <si>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</si>
  <si>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</si>
  <si>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</si>
  <si>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</si>
  <si>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</si>
  <si>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</si>
  <si>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</si>
  <si>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</si>
  <si>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</si>
  <si>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</si>
  <si>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</si>
  <si>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</si>
  <si>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</si>
  <si>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</si>
  <si>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</si>
  <si>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</si>
  <si>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</si>
  <si>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</si>
  <si>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</si>
  <si>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</si>
  <si>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</si>
  <si>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</si>
  <si>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</si>
  <si>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</si>
  <si>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</si>
  <si>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</si>
  <si>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</si>
  <si>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</si>
  <si>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</si>
  <si>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</si>
  <si>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</si>
  <si>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</si>
  <si>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</si>
  <si>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</si>
  <si>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</si>
  <si>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</si>
  <si>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</si>
  <si>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</si>
  <si>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</si>
  <si>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</si>
  <si>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</si>
  <si>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</si>
  <si>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</si>
  <si>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</si>
  <si>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</si>
  <si>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</si>
  <si>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</si>
  <si>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</si>
  <si>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</si>
  <si>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</si>
  <si>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</si>
  <si>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</si>
  <si>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</si>
  <si>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</si>
  <si>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</si>
  <si>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</si>
  <si>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</si>
  <si>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</si>
  <si>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</si>
  <si>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</si>
  <si>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</si>
  <si>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</si>
  <si>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</si>
  <si>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</si>
  <si>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</si>
  <si>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</si>
  <si>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</si>
  <si>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</si>
  <si>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</si>
  <si>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</si>
  <si>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</si>
  <si>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</si>
  <si>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</si>
  <si>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</si>
  <si>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</si>
  <si>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</si>
  <si>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</si>
  <si>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</si>
  <si>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</si>
  <si>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</si>
  <si>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</si>
  <si>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</si>
  <si>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</si>
  <si>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</si>
  <si>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</si>
  <si>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</si>
  <si>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</si>
  <si>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</si>
  <si>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</si>
  <si>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</si>
  <si>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</si>
  <si>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</si>
  <si>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</si>
  <si>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</si>
  <si>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</si>
  <si>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</si>
  <si>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</si>
  <si>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</si>
  <si>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</si>
  <si>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</si>
  <si>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</si>
  <si>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</si>
  <si>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</si>
  <si>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</si>
  <si>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</si>
  <si>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</si>
  <si>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</si>
  <si>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</si>
  <si>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</si>
  <si>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</si>
  <si>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</si>
  <si>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</si>
  <si>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</si>
  <si>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</si>
  <si>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</si>
  <si>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</si>
  <si>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</si>
  <si>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</si>
  <si>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</si>
  <si>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</si>
  <si>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</si>
  <si>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</si>
  <si>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</si>
  <si>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</si>
  <si>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</si>
  <si>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</si>
  <si>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</si>
  <si>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</si>
  <si>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</si>
  <si>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</si>
  <si>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</si>
  <si>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</si>
  <si>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</si>
  <si>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</si>
  <si>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</si>
  <si>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</si>
  <si>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</si>
  <si>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</si>
  <si>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</si>
  <si>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</si>
  <si>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</si>
  <si>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</si>
  <si>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</si>
  <si>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</si>
  <si>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</si>
  <si>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</si>
  <si>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</si>
  <si>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</si>
  <si>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</si>
  <si>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</si>
  <si>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</si>
  <si>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</si>
  <si>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</si>
  <si>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</si>
  <si>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</si>
  <si>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</si>
  <si>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</si>
  <si>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</si>
  <si>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</si>
  <si>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</si>
  <si>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</si>
  <si>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</si>
  <si>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</si>
  <si>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</si>
  <si>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</si>
  <si>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</si>
  <si>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</si>
  <si>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</si>
  <si>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</si>
  <si>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</si>
  <si>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</si>
  <si>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</si>
  <si>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</si>
  <si>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</si>
  <si>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</si>
  <si>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</si>
  <si>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</si>
  <si>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</si>
  <si>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</si>
  <si>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</si>
  <si>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</si>
  <si>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</si>
  <si>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</si>
  <si>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</si>
  <si>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</si>
  <si>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</si>
  <si>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</si>
  <si>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</si>
  <si>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</si>
  <si>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</si>
  <si>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</si>
  <si>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</si>
  <si>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</si>
  <si>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</si>
  <si>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</si>
  <si>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</si>
  <si>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</si>
  <si>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</si>
  <si>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</si>
  <si>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</si>
  <si>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</si>
  <si>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</si>
  <si>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</si>
  <si>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</si>
  <si>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</si>
  <si>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</si>
  <si>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</si>
  <si>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</si>
  <si>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</si>
  <si>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</si>
  <si>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</si>
  <si>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</si>
  <si>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</si>
  <si>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</si>
  <si>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</si>
  <si>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</si>
  <si>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</si>
  <si>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</si>
  <si>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</si>
  <si>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</si>
  <si>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</si>
  <si>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</si>
  <si>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</si>
  <si>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</si>
  <si>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</si>
  <si>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</si>
  <si>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</si>
  <si>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</si>
  <si>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</si>
  <si>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</si>
  <si>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</si>
  <si>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</si>
  <si>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</si>
  <si>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</si>
  <si>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</si>
  <si>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</si>
  <si>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</si>
  <si>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</si>
  <si>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</si>
  <si>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</si>
  <si>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</si>
  <si>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</si>
  <si>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</si>
  <si>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</si>
  <si>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</si>
  <si>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</si>
  <si>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</si>
  <si>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</si>
  <si>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</si>
  <si>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</si>
  <si>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</si>
  <si>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</si>
  <si>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</si>
  <si>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</si>
  <si>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</si>
  <si>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</si>
  <si>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</si>
  <si>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</si>
  <si>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</si>
  <si>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</si>
  <si>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</si>
  <si>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</si>
  <si>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</si>
  <si>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</si>
  <si>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</si>
  <si>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</si>
  <si>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</si>
  <si>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</si>
  <si>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</si>
  <si>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</si>
  <si>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</si>
  <si>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</si>
  <si>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</si>
  <si>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</si>
  <si>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</si>
  <si>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</si>
  <si>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</si>
  <si>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</si>
  <si>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</si>
  <si>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</si>
  <si>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</si>
  <si>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</si>
  <si>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</si>
  <si>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</si>
  <si>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</si>
  <si>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</si>
  <si>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</si>
  <si>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</si>
  <si>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</si>
  <si>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</si>
  <si>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</si>
  <si>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</si>
  <si>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</si>
  <si>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</si>
  <si>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</si>
  <si>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</si>
  <si>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</si>
  <si>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</si>
  <si>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</si>
  <si>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</si>
  <si>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</si>
  <si>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</si>
  <si>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</si>
  <si>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</si>
  <si>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</si>
  <si>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</si>
  <si>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</si>
  <si>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</si>
  <si>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</si>
  <si>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</si>
  <si>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</si>
  <si>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</si>
  <si>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</si>
  <si>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</si>
  <si>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</si>
  <si>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</si>
  <si>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</si>
  <si>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</si>
  <si>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</si>
  <si>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</si>
  <si>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</si>
  <si>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</si>
  <si>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</si>
  <si>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</si>
  <si>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</si>
  <si>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</si>
  <si>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</si>
  <si>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</si>
  <si>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</si>
  <si>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</si>
  <si>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</si>
  <si>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</si>
  <si>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</si>
  <si>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</si>
  <si>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</si>
  <si>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</si>
  <si>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</si>
  <si>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</si>
  <si>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</si>
  <si>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</si>
  <si>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</si>
  <si>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</si>
  <si>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</si>
  <si>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</si>
  <si>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</si>
  <si>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</si>
  <si>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</si>
  <si>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</si>
  <si>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</si>
  <si>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</si>
  <si>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</si>
  <si>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</si>
  <si>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</si>
  <si>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</si>
  <si>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</si>
  <si>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</si>
  <si>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</si>
  <si>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</si>
  <si>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</si>
  <si>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</si>
  <si>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</si>
  <si>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</si>
  <si>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</si>
  <si>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</si>
  <si>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</si>
  <si>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</si>
  <si>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</si>
  <si>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</si>
  <si>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</si>
  <si>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</si>
  <si>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</si>
  <si>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</si>
  <si>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</si>
  <si>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</si>
  <si>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</si>
  <si>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</si>
  <si>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</si>
  <si>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</si>
  <si>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</si>
  <si>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</si>
  <si>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</si>
  <si>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</si>
  <si>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</si>
  <si>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</si>
  <si>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</si>
  <si>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</si>
  <si>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</si>
  <si>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</si>
  <si>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</si>
  <si>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</si>
  <si>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</si>
  <si>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</si>
  <si>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</si>
  <si>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</si>
  <si>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</si>
  <si>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</si>
  <si>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</si>
  <si>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</si>
  <si>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</si>
  <si>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</si>
  <si>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</si>
  <si>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</si>
  <si>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</si>
  <si>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</si>
  <si>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</si>
  <si>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</si>
  <si>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</si>
  <si>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</si>
  <si>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</si>
  <si>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</si>
  <si>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</si>
  <si>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</si>
  <si>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</si>
  <si>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</si>
  <si>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</si>
  <si>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</si>
  <si>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</si>
  <si>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</si>
  <si>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</si>
  <si>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</si>
  <si>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</si>
  <si>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</si>
  <si>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</si>
  <si>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</si>
  <si>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</si>
  <si>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</si>
  <si>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</si>
  <si>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</si>
  <si>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</si>
  <si>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</si>
  <si>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</si>
  <si>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</si>
  <si>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</si>
  <si>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</si>
  <si>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</si>
  <si>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</si>
  <si>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</si>
  <si>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</si>
  <si>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</si>
  <si>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</si>
  <si>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</si>
  <si>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</si>
  <si>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</si>
  <si>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</si>
  <si>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</si>
  <si>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</si>
  <si>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</si>
  <si>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</si>
  <si>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</si>
  <si>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</si>
  <si>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</si>
  <si>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</si>
  <si>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</si>
  <si>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</si>
  <si>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</si>
  <si>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</si>
  <si>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</si>
  <si>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</si>
  <si>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</si>
  <si>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</si>
  <si>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</si>
  <si>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</si>
  <si>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</si>
  <si>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</si>
  <si>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</si>
  <si>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</si>
  <si>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</si>
  <si>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</si>
  <si>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</si>
  <si>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</si>
  <si>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</si>
  <si>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</si>
  <si>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</si>
  <si>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</si>
  <si>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</si>
  <si>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</si>
  <si>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</si>
  <si>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</si>
  <si>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</si>
  <si>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</si>
  <si>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</si>
  <si>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</si>
  <si>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</si>
  <si>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</si>
  <si>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</si>
  <si>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</si>
  <si>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</si>
  <si>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</si>
  <si>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</si>
  <si>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</si>
  <si>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</si>
  <si>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</si>
  <si>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</si>
  <si>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</si>
  <si>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</si>
  <si>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</si>
  <si>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</si>
  <si>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</si>
  <si>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</si>
  <si>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</si>
  <si>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</si>
  <si>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</si>
  <si>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</si>
  <si>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</si>
  <si>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</si>
  <si>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</si>
  <si>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</si>
  <si>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</si>
  <si>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</si>
  <si>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</si>
  <si>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</si>
  <si>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</si>
  <si>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</si>
  <si>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</si>
  <si>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</si>
  <si>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</si>
  <si>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</si>
  <si>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</si>
  <si>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</si>
  <si>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</si>
  <si>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</si>
  <si>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</si>
  <si>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</si>
  <si>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</si>
  <si>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</si>
  <si>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</si>
  <si>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</si>
  <si>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</si>
  <si>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</si>
  <si>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</si>
  <si>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</si>
  <si>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</si>
  <si>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</si>
  <si>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</si>
  <si>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</si>
  <si>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</si>
  <si>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</si>
  <si>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</si>
  <si>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</si>
  <si>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</si>
  <si>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</si>
  <si>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</si>
  <si>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</si>
  <si>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</si>
  <si>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</si>
  <si>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</si>
  <si>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</si>
  <si>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</si>
  <si>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</si>
  <si>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</si>
  <si>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</si>
  <si>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</si>
  <si>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</si>
  <si>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</si>
  <si>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</si>
  <si>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</si>
  <si>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</si>
  <si>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</si>
  <si>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</si>
  <si>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</si>
  <si>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</si>
  <si>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</si>
  <si>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</si>
  <si>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</si>
  <si>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</si>
  <si>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</si>
  <si>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</si>
  <si>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</si>
  <si>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</si>
  <si>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</si>
  <si>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</si>
  <si>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</si>
  <si>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</si>
  <si>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</si>
  <si>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</si>
  <si>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</si>
  <si>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</si>
  <si>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</si>
  <si>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</si>
  <si>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</si>
  <si>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</si>
  <si>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</si>
  <si>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</si>
  <si>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</si>
  <si>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</si>
  <si>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</si>
  <si>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</si>
  <si>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</si>
  <si>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</si>
  <si>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</si>
  <si>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</si>
  <si>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</si>
  <si>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</si>
  <si>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</si>
  <si>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</si>
  <si>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</si>
  <si>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</si>
  <si>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</si>
  <si>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</si>
  <si>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</si>
  <si>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</si>
  <si>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</si>
  <si>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</si>
  <si>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</si>
  <si>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</si>
  <si>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</si>
  <si>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</si>
  <si>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</si>
  <si>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</si>
  <si>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</si>
  <si>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</si>
  <si>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</si>
  <si>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</si>
  <si>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</si>
  <si>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</si>
  <si>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</si>
  <si>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</si>
  <si>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</si>
  <si>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</si>
  <si>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</si>
  <si>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</si>
  <si>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</si>
  <si>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</si>
  <si>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</si>
  <si>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</si>
  <si>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</si>
  <si>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</si>
  <si>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</si>
  <si>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</si>
  <si>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</si>
  <si>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</si>
  <si>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</si>
  <si>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</si>
  <si>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</si>
  <si>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</si>
  <si>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</si>
  <si>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</si>
  <si>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</si>
  <si>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</si>
  <si>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</si>
  <si>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</si>
  <si>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</si>
  <si>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</si>
  <si>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</si>
  <si>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</si>
  <si>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</si>
  <si>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</si>
  <si>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</si>
  <si>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</si>
  <si>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</si>
  <si>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</si>
  <si>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</si>
  <si>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</si>
  <si>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</si>
  <si>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</si>
  <si>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</si>
  <si>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</si>
  <si>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</si>
  <si>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</si>
  <si>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</si>
  <si>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</si>
  <si>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</si>
  <si>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</si>
  <si>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</si>
  <si>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</si>
  <si>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</si>
  <si>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</si>
  <si>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</si>
  <si>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</si>
  <si>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</si>
  <si>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</si>
  <si>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</si>
  <si>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</si>
  <si>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</si>
  <si>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</si>
  <si>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</si>
  <si>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</si>
  <si>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</si>
  <si>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</si>
  <si>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</si>
  <si>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</si>
  <si>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</si>
  <si>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</si>
  <si>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</si>
  <si>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</si>
  <si>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</si>
  <si>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</si>
  <si>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</si>
  <si>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</si>
  <si>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</si>
  <si>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</si>
  <si>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</si>
  <si>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</si>
  <si>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</si>
  <si>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</si>
  <si>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</si>
  <si>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</si>
  <si>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</si>
  <si>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</si>
  <si>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</si>
  <si>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</si>
  <si>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</si>
  <si>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</si>
  <si>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</si>
  <si>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</si>
  <si>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</si>
  <si>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</si>
  <si>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</si>
  <si>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</si>
  <si>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</si>
  <si>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</si>
  <si>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</si>
  <si>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</si>
  <si>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</si>
  <si>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</si>
  <si>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</si>
  <si>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</si>
  <si>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</si>
  <si>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</si>
  <si>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</si>
  <si>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</si>
  <si>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</si>
  <si>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</si>
  <si>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</si>
  <si>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</si>
  <si>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</si>
  <si>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</si>
  <si>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</si>
  <si>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</si>
  <si>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</si>
  <si>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</si>
  <si>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</si>
  <si>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</si>
  <si>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</si>
  <si>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</si>
  <si>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</si>
  <si>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</si>
  <si>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</si>
  <si>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</si>
  <si>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</si>
  <si>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</si>
  <si>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</si>
  <si>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</si>
  <si>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</si>
  <si>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</si>
  <si>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</si>
  <si>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</si>
  <si>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</si>
  <si>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</si>
  <si>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</si>
  <si>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</si>
  <si>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</si>
  <si>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</si>
  <si>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</si>
  <si>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</si>
  <si>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</si>
  <si>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</si>
  <si>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</si>
  <si>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</si>
  <si>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</si>
  <si>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</si>
  <si>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</si>
  <si>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</si>
  <si>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</si>
  <si>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</si>
  <si>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</si>
  <si>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</si>
  <si>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</si>
  <si>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</si>
  <si>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</si>
  <si>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</si>
  <si>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</si>
  <si>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</si>
  <si>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</si>
  <si>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</si>
  <si>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</si>
  <si>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</si>
  <si>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</si>
  <si>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</si>
  <si>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</si>
  <si>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</si>
  <si>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</si>
  <si>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</si>
  <si>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</si>
  <si>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</si>
  <si>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</si>
  <si>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</si>
  <si>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</si>
  <si>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</si>
  <si>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</si>
  <si>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</si>
  <si>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</si>
  <si>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</si>
  <si>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</si>
  <si>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</si>
  <si>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</si>
  <si>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</si>
  <si>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</si>
  <si>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</si>
  <si>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</si>
  <si>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</si>
  <si>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</si>
  <si>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</si>
  <si>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</si>
  <si>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</si>
  <si>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</si>
  <si>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</si>
  <si>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</si>
  <si>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</si>
  <si>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</si>
  <si>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</si>
  <si>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</si>
  <si>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</si>
  <si>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</si>
  <si>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</si>
  <si>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</si>
  <si>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</si>
  <si>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</si>
  <si>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</si>
  <si>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</si>
  <si>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</si>
  <si>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</si>
  <si>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</si>
  <si>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</si>
  <si>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</si>
  <si>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</si>
  <si>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</si>
  <si>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</si>
  <si>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</si>
  <si>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</si>
  <si>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</si>
  <si>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</si>
  <si>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</si>
  <si>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</si>
  <si>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</si>
  <si>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</si>
  <si>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</si>
  <si>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</si>
  <si>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</si>
  <si>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</si>
  <si>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</si>
  <si>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</si>
  <si>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</si>
  <si>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</si>
  <si>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</si>
  <si>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</si>
  <si>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</si>
  <si>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</si>
  <si>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</si>
  <si>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</si>
  <si>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</si>
  <si>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</si>
  <si>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</si>
  <si>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</si>
  <si>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</si>
  <si>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</si>
  <si>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</si>
  <si>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</si>
  <si>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</si>
  <si>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</si>
  <si>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</si>
  <si>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</si>
  <si>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</si>
  <si>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</si>
  <si>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</si>
  <si>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</si>
  <si>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</si>
  <si>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</si>
  <si>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</si>
  <si>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</si>
  <si>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</si>
  <si>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</si>
  <si>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</si>
  <si>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</si>
  <si>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</si>
  <si>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</si>
  <si>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</si>
  <si>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</si>
  <si>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</si>
  <si>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</si>
  <si>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</si>
  <si>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</si>
  <si>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</si>
  <si>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</si>
  <si>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</si>
  <si>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</si>
  <si>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</si>
  <si>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</si>
  <si>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</si>
  <si>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</si>
  <si>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</si>
  <si>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</si>
  <si>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</si>
  <si>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</si>
  <si>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</si>
  <si>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</si>
  <si>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</si>
  <si>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</si>
  <si>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</si>
  <si>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</si>
  <si>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</si>
  <si>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</si>
  <si>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</si>
  <si>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</si>
  <si>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</si>
  <si>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</si>
  <si>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</si>
  <si>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</si>
  <si>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</si>
  <si>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</si>
  <si>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</si>
  <si>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</si>
  <si>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</si>
  <si>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</si>
  <si>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</si>
  <si>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</si>
  <si>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</si>
  <si>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</si>
  <si>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</si>
  <si>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</si>
  <si>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</si>
  <si>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</si>
  <si>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</si>
  <si>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</si>
  <si>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</si>
  <si>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</si>
  <si>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</si>
  <si>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</si>
  <si>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</si>
  <si>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</si>
  <si>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</si>
  <si>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</si>
  <si>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</si>
  <si>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</si>
  <si>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</si>
  <si>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</si>
  <si>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</si>
  <si>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</si>
  <si>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</si>
  <si>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</si>
  <si>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</si>
  <si>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</si>
  <si>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</si>
  <si>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</si>
  <si>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</si>
  <si>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</si>
  <si>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</si>
  <si>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</si>
  <si>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</si>
  <si>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</si>
  <si>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</si>
  <si>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</si>
  <si>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</si>
  <si>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</si>
  <si>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</si>
  <si>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</si>
  <si>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</si>
  <si>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</si>
  <si>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</si>
  <si>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</si>
  <si>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</si>
  <si>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</si>
  <si>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</si>
  <si>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</si>
  <si>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</si>
  <si>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</si>
  <si>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</si>
  <si>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</si>
  <si>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</si>
  <si>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</si>
  <si>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</si>
  <si>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</si>
  <si>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</si>
  <si>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</si>
  <si>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</si>
  <si>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</si>
  <si>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</si>
  <si>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</si>
  <si>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</si>
  <si>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</si>
  <si>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</si>
  <si>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</si>
  <si>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</si>
  <si>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</si>
  <si>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</si>
  <si>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</si>
  <si>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</si>
  <si>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</si>
  <si>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</si>
  <si>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</si>
  <si>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</si>
  <si>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</si>
  <si>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</si>
  <si>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</si>
  <si>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</si>
  <si>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</si>
  <si>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</si>
  <si>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</si>
  <si>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</si>
  <si>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</si>
  <si>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</si>
  <si>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</si>
  <si>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</si>
  <si>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</si>
  <si>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</si>
  <si>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</si>
  <si>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</si>
  <si>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</si>
  <si>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</si>
  <si>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</si>
  <si>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</si>
  <si>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</si>
  <si>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</si>
  <si>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</si>
  <si>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</si>
  <si>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</si>
  <si>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</si>
  <si>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</si>
  <si>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</si>
  <si>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</si>
  <si>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</si>
  <si>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</si>
  <si>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</si>
  <si>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</si>
  <si>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</si>
  <si>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</si>
  <si>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</si>
  <si>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</si>
  <si>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</si>
  <si>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</si>
  <si>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</si>
  <si>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</si>
  <si>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</si>
  <si>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</si>
  <si>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</si>
  <si>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</si>
  <si>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</si>
  <si>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</si>
  <si>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</si>
  <si>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</si>
  <si>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</si>
  <si>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</si>
  <si>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</si>
  <si>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</si>
  <si>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</si>
  <si>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</si>
  <si>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</si>
  <si>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</si>
  <si>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</si>
  <si>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</si>
  <si>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</si>
  <si>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</si>
  <si>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</si>
  <si>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</si>
  <si>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</si>
  <si>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</si>
  <si>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</si>
  <si>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</si>
  <si>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</si>
  <si>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</si>
  <si>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</si>
  <si>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</si>
  <si>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</si>
  <si>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</si>
  <si>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</si>
  <si>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</si>
  <si>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</si>
  <si>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</si>
  <si>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</si>
  <si>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</si>
  <si>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</si>
  <si>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</si>
  <si>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</si>
  <si>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</si>
  <si>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</si>
  <si>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</si>
  <si>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</si>
  <si>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</si>
  <si>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</si>
  <si>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</si>
  <si>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</si>
  <si>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</si>
  <si>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</si>
  <si>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</si>
  <si>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</si>
  <si>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</si>
  <si>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</si>
  <si>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</si>
  <si>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</si>
  <si>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</si>
  <si>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</si>
  <si>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</si>
  <si>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</si>
  <si>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</si>
  <si>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</si>
  <si>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</si>
  <si>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</si>
  <si>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</si>
  <si>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</si>
  <si>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</si>
  <si>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</si>
  <si>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</si>
  <si>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</si>
  <si>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</si>
  <si>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</si>
  <si>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</si>
  <si>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</si>
  <si>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</si>
  <si>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</si>
  <si>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</si>
  <si>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</si>
  <si>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</si>
  <si>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</si>
  <si>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</si>
  <si>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</si>
  <si>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</si>
  <si>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</si>
  <si>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</si>
  <si>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</si>
  <si>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</si>
  <si>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</si>
  <si>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</si>
  <si>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</si>
  <si>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</si>
  <si>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</si>
  <si>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</si>
  <si>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</si>
  <si>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</si>
  <si>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</si>
  <si>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</si>
  <si>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</si>
  <si>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</si>
  <si>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</si>
  <si>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</si>
  <si>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</si>
  <si>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</si>
  <si>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</si>
  <si>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</si>
  <si>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</si>
  <si>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</si>
  <si>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</si>
  <si>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</si>
  <si>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</si>
  <si>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</si>
  <si>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</si>
  <si>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</si>
  <si>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</si>
  <si>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</si>
  <si>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</si>
  <si>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</si>
  <si>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</si>
  <si>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</si>
  <si>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</si>
  <si>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</si>
  <si>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</si>
  <si>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</si>
  <si>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</si>
  <si>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</si>
  <si>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</si>
  <si>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</si>
  <si>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</si>
  <si>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</si>
  <si>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</si>
  <si>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</si>
  <si>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</si>
  <si>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</si>
  <si>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</si>
  <si>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</si>
  <si>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</si>
  <si>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</si>
  <si>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</si>
  <si>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</si>
  <si>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</si>
  <si>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</si>
  <si>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</si>
  <si>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</si>
  <si>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</si>
  <si>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</si>
  <si>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</si>
  <si>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</si>
  <si>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</si>
  <si>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</si>
  <si>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</si>
  <si>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</si>
  <si>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</si>
  <si>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</si>
  <si>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</si>
  <si>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</si>
  <si>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</si>
  <si>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</si>
  <si>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</si>
  <si>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</si>
  <si>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</si>
  <si>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</si>
  <si>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</si>
  <si>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</si>
  <si>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</si>
  <si>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</si>
  <si>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</si>
  <si>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</si>
  <si>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</si>
  <si>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</si>
  <si>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</si>
  <si>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</si>
  <si>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</si>
  <si>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</si>
  <si>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</si>
  <si>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</si>
  <si>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</si>
  <si>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</si>
  <si>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</si>
  <si>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</si>
  <si>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</si>
  <si>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</si>
  <si>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</si>
  <si>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</si>
  <si>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</si>
  <si>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</si>
  <si>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</si>
  <si>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</si>
  <si>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</si>
  <si>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</si>
  <si>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</si>
  <si>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</si>
  <si>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</si>
  <si>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</si>
  <si>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</si>
  <si>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</si>
  <si>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</si>
  <si>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</si>
  <si>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</si>
  <si>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</si>
  <si>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</si>
  <si>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</si>
  <si>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</si>
  <si>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</si>
  <si>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</si>
  <si>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</si>
  <si>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</si>
  <si>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</si>
  <si>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</si>
  <si>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</si>
  <si>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</si>
  <si>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</si>
  <si>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</si>
  <si>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</si>
  <si>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</si>
  <si>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</si>
  <si>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</si>
  <si>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</si>
  <si>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</si>
  <si>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</si>
  <si>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</si>
  <si>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</si>
  <si>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</si>
  <si>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</si>
  <si>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</si>
  <si>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</si>
  <si>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</si>
  <si>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</si>
  <si>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</si>
  <si>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</si>
  <si>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</si>
  <si>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</si>
  <si>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</si>
  <si>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</si>
  <si>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</si>
  <si>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</si>
  <si>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</si>
  <si>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</si>
  <si>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</si>
  <si>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</si>
  <si>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</si>
  <si>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</si>
  <si>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</si>
  <si>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</si>
  <si>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</si>
  <si>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</si>
  <si>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</si>
  <si>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</si>
  <si>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</si>
  <si>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</si>
  <si>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</si>
  <si>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</si>
  <si>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</si>
  <si>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</si>
  <si>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</si>
  <si>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</si>
  <si>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</si>
  <si>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</si>
  <si>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</si>
  <si>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</si>
  <si>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</si>
  <si>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</si>
  <si>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</si>
  <si>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</si>
  <si>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</si>
  <si>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</si>
  <si>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</si>
  <si>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</si>
  <si>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</si>
  <si>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</si>
  <si>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</si>
  <si>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</si>
  <si>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</si>
  <si>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</si>
  <si>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</si>
  <si>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</si>
  <si>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</si>
  <si>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</si>
  <si>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</si>
  <si>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</si>
  <si>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</si>
  <si>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</si>
  <si>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</si>
  <si>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</si>
  <si>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</si>
  <si>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</si>
  <si>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</si>
  <si>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</si>
  <si>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</si>
  <si>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</si>
  <si>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</si>
  <si>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</si>
  <si>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</si>
  <si>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</si>
  <si>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</si>
  <si>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</si>
  <si>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</si>
  <si>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</si>
  <si>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</si>
  <si>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</si>
  <si>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</si>
  <si>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</si>
  <si>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</si>
  <si>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</si>
  <si>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</si>
  <si>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</si>
  <si>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</si>
  <si>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</si>
  <si>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</si>
  <si>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</si>
  <si>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</si>
  <si>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</si>
  <si>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</si>
  <si>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</si>
  <si>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</si>
  <si>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</si>
  <si>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</si>
  <si>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</si>
  <si>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</si>
  <si>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</si>
  <si>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</si>
  <si>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</si>
  <si>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</si>
  <si>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</si>
  <si>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</si>
  <si>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</si>
  <si>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</si>
  <si>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</si>
  <si>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</si>
  <si>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</si>
  <si>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</si>
  <si>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</si>
  <si>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</si>
  <si>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</si>
  <si>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</si>
  <si>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</si>
  <si>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</si>
  <si>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</si>
  <si>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</si>
  <si>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</si>
  <si>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</si>
  <si>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</si>
  <si>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</si>
  <si>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</si>
  <si>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</si>
  <si>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</si>
  <si>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</si>
  <si>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</si>
  <si>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</si>
  <si>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</si>
  <si>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</si>
  <si>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</si>
  <si>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</si>
  <si>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</si>
  <si>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</si>
  <si>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</si>
  <si>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</si>
  <si>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</si>
  <si>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</si>
  <si>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</si>
  <si>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</si>
  <si>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</si>
  <si>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</si>
  <si>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</si>
  <si>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</si>
  <si>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</si>
  <si>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</si>
  <si>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</si>
  <si>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</si>
  <si>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</si>
  <si>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</si>
  <si>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</si>
  <si>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</si>
  <si>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</si>
  <si>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</si>
  <si>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</si>
  <si>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</si>
  <si>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</si>
  <si>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</si>
  <si>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</si>
  <si>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</si>
  <si>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</si>
  <si>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</si>
  <si>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</si>
  <si>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</si>
  <si>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</si>
  <si>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</si>
  <si>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</si>
  <si>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</si>
  <si>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</si>
  <si>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</si>
  <si>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</si>
  <si>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</si>
  <si>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</si>
  <si>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</si>
  <si>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</si>
  <si>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</si>
  <si>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</si>
  <si>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</si>
  <si>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</si>
  <si>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</si>
  <si>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</si>
  <si>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</si>
  <si>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</si>
  <si>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</si>
  <si>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</si>
  <si>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</si>
  <si>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</si>
  <si>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</si>
  <si>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</si>
  <si>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</si>
  <si>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</si>
  <si>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</si>
  <si>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</si>
  <si>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</si>
  <si>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</si>
  <si>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</si>
  <si>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</si>
  <si>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</si>
  <si>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</si>
  <si>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</si>
  <si>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</si>
  <si>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</si>
  <si>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</si>
  <si>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</si>
  <si>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</si>
  <si>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</si>
  <si>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</si>
  <si>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</si>
  <si>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</si>
  <si>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</si>
  <si>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</si>
  <si>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</si>
  <si>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</si>
  <si>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</si>
  <si>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</si>
  <si>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</si>
  <si>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</si>
  <si>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</si>
  <si>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</si>
  <si>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</si>
  <si>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</si>
  <si>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</si>
  <si>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</si>
  <si>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</si>
  <si>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</si>
  <si>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</si>
  <si>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</si>
  <si>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</si>
  <si>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</si>
  <si>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</si>
  <si>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</si>
  <si>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</si>
  <si>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</si>
  <si>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</si>
  <si>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</si>
  <si>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</si>
  <si>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</si>
  <si>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</si>
  <si>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</si>
  <si>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</si>
  <si>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</si>
  <si>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</si>
  <si>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</si>
  <si>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</si>
  <si>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</si>
  <si>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</si>
  <si>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</si>
  <si>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</si>
  <si>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</si>
  <si>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</si>
  <si>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</si>
  <si>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</si>
  <si>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</si>
  <si>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</si>
  <si>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</si>
  <si>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</si>
  <si>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</si>
  <si>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</si>
  <si>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</si>
  <si>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</si>
  <si>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</si>
  <si>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</si>
  <si>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</si>
  <si>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</si>
  <si>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</si>
  <si>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</si>
  <si>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</si>
  <si>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</si>
  <si>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</si>
  <si>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</si>
  <si>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</si>
  <si>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</si>
  <si>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</si>
  <si>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</si>
  <si>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</si>
  <si>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</si>
  <si>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</si>
  <si>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</si>
  <si>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</si>
  <si>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</si>
  <si>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</si>
  <si>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</si>
  <si>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</si>
  <si>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</si>
  <si>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</si>
  <si>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</si>
  <si>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</si>
  <si>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</si>
  <si>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</si>
  <si>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</si>
  <si>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</si>
  <si>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</si>
  <si>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</si>
  <si>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</si>
  <si>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</si>
  <si>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</si>
  <si>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</si>
  <si>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</si>
  <si>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</si>
  <si>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</si>
  <si>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</si>
  <si>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</si>
  <si>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</si>
  <si>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</si>
  <si>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</si>
  <si>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</si>
  <si>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</si>
  <si>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</si>
  <si>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</si>
  <si>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</si>
  <si>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</si>
  <si>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</si>
  <si>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</si>
  <si>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</si>
  <si>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</si>
  <si>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</si>
  <si>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</si>
  <si>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</si>
  <si>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</si>
  <si>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</si>
  <si>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</si>
  <si>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</si>
  <si>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</si>
  <si>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</si>
  <si>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</si>
  <si>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</si>
  <si>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</si>
  <si>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</si>
  <si>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</si>
  <si>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</si>
  <si>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</si>
  <si>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</si>
  <si>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</si>
  <si>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</si>
  <si>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</si>
  <si>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</si>
  <si>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</si>
  <si>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</si>
  <si>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</si>
  <si>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</si>
  <si>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</si>
  <si>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</si>
  <si>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</si>
  <si>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</si>
  <si>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</si>
  <si>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</si>
  <si>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</si>
  <si>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</si>
  <si>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</si>
  <si>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</si>
  <si>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</si>
  <si>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</si>
  <si>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</si>
  <si>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</si>
  <si>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</si>
  <si>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</si>
  <si>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</si>
  <si>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</si>
  <si>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</si>
  <si>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</si>
  <si>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</si>
  <si>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</si>
  <si>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</si>
  <si>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</si>
  <si>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</si>
  <si>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</si>
  <si>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</si>
  <si>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</si>
  <si>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</si>
  <si>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</si>
  <si>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</si>
  <si>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</si>
  <si>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</si>
  <si>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</si>
  <si>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</si>
  <si>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</si>
  <si>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</si>
  <si>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</si>
  <si>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</si>
  <si>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</si>
  <si>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</si>
  <si>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</si>
  <si>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</si>
  <si>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</si>
  <si>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</si>
  <si>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</si>
  <si>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</si>
  <si>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</si>
  <si>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</si>
  <si>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</si>
  <si>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</si>
  <si>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</si>
  <si>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</si>
  <si>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</si>
  <si>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</si>
  <si>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</si>
  <si>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</si>
  <si>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</si>
  <si>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</si>
  <si>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</si>
  <si>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</si>
  <si>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</si>
  <si>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</si>
  <si>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</si>
  <si>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</si>
  <si>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</si>
  <si>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</si>
  <si>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</si>
  <si>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</si>
  <si>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</si>
  <si>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</si>
  <si>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</si>
  <si>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</si>
  <si>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</si>
  <si>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</si>
  <si>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</si>
  <si>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</si>
  <si>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</si>
  <si>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</si>
  <si>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</si>
  <si>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</si>
  <si>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</si>
  <si>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</si>
  <si>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</si>
  <si>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</si>
  <si>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</si>
  <si>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</si>
  <si>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</si>
  <si>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</si>
  <si>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</si>
  <si>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</si>
  <si>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</si>
  <si>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</si>
  <si>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</si>
  <si>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</si>
  <si>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</si>
  <si>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</si>
  <si>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</si>
  <si>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</si>
  <si>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</si>
  <si>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</si>
  <si>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</si>
  <si>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</si>
  <si>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</si>
  <si>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</si>
  <si>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</si>
  <si>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</si>
  <si>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</si>
  <si>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</si>
  <si>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</si>
  <si>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</si>
  <si>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</si>
  <si>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</si>
  <si>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</si>
  <si>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</si>
  <si>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</si>
  <si>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</si>
  <si>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</si>
  <si>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</si>
  <si>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</si>
  <si>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</si>
  <si>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</si>
  <si>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</si>
  <si>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</si>
  <si>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</si>
  <si>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</si>
  <si>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</si>
  <si>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</si>
  <si>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</si>
  <si>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</si>
  <si>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</si>
  <si>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</si>
  <si>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</si>
  <si>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</si>
  <si>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</si>
  <si>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</si>
  <si>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</si>
  <si>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</si>
  <si>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</si>
  <si>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</si>
  <si>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</si>
  <si>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</si>
  <si>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</si>
  <si>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</si>
  <si>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</si>
  <si>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</si>
  <si>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</si>
  <si>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</si>
  <si>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</si>
  <si>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</si>
  <si>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</si>
  <si>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</si>
  <si>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</si>
  <si>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</si>
  <si>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</si>
  <si>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</si>
  <si>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</si>
  <si>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</si>
  <si>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</si>
  <si>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</si>
  <si>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</si>
  <si>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</si>
  <si>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</si>
  <si>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</si>
  <si>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</si>
  <si>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</si>
  <si>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</si>
  <si>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</si>
  <si>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</si>
  <si>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</si>
  <si>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</si>
  <si>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</si>
  <si>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</si>
  <si>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</si>
  <si>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</si>
  <si>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</si>
  <si>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</si>
  <si>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</si>
  <si>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</si>
  <si>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</si>
  <si>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</si>
  <si>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</si>
  <si>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</si>
  <si>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</si>
  <si>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</si>
  <si>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</si>
  <si>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</si>
  <si>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</si>
  <si>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</si>
  <si>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</si>
  <si>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</si>
  <si>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</si>
  <si>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</si>
  <si>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</si>
  <si>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</si>
  <si>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</si>
  <si>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</si>
  <si>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</si>
  <si>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</si>
  <si>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</si>
  <si>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</si>
  <si>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</si>
  <si>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</si>
  <si>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</si>
  <si>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</si>
  <si>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</si>
  <si>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</si>
  <si>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</si>
  <si>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</si>
  <si>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</si>
  <si>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</si>
  <si>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</si>
  <si>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</si>
  <si>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</si>
  <si>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</si>
  <si>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</si>
  <si>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</si>
  <si>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</si>
  <si>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</si>
  <si>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</si>
  <si>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</si>
  <si>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</si>
  <si>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</si>
  <si>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</si>
  <si>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</si>
  <si>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</si>
  <si>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</si>
  <si>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</si>
  <si>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</si>
  <si>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</si>
  <si>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</si>
  <si>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</si>
  <si>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</si>
  <si>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</si>
  <si>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</si>
  <si>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</si>
  <si>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</si>
  <si>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</si>
  <si>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</si>
  <si>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</si>
  <si>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</si>
  <si>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</si>
  <si>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</si>
  <si>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</si>
  <si>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</si>
  <si>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</si>
  <si>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</si>
  <si>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</si>
  <si>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</si>
  <si>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</si>
  <si>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</si>
  <si>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</si>
  <si>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</si>
  <si>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</si>
  <si>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</si>
  <si>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</si>
  <si>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</si>
  <si>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</si>
  <si>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</si>
  <si>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</si>
  <si>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</si>
  <si>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</si>
  <si>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</si>
  <si>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</si>
  <si>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</si>
  <si>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</si>
  <si>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</si>
  <si>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</si>
  <si>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</si>
  <si>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</si>
  <si>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</si>
  <si>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</si>
  <si>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</si>
  <si>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</si>
  <si>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</si>
  <si>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</si>
  <si>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</si>
  <si>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</si>
  <si>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</si>
  <si>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</si>
  <si>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</si>
  <si>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</si>
  <si>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</si>
  <si>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</si>
  <si>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</si>
  <si>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</si>
  <si>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</si>
  <si>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</si>
  <si>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</si>
  <si>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</si>
  <si>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</si>
  <si>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</si>
  <si>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</si>
  <si>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</si>
  <si>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</si>
  <si>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</si>
  <si>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</si>
  <si>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</si>
  <si>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</si>
  <si>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</si>
  <si>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</si>
  <si>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</si>
  <si>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</si>
  <si>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</si>
  <si>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</si>
  <si>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</si>
  <si>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</si>
  <si>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</si>
  <si>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</si>
  <si>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</si>
  <si>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</si>
  <si>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</si>
  <si>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</si>
  <si>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</si>
  <si>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</si>
  <si>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</si>
  <si>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</si>
  <si>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</si>
  <si>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</si>
  <si>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</si>
  <si>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</si>
  <si>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</si>
  <si>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</si>
  <si>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</si>
  <si>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</si>
  <si>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</si>
  <si>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</si>
  <si>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</si>
  <si>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</si>
  <si>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</si>
  <si>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</si>
  <si>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</si>
  <si>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</si>
  <si>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</si>
  <si>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</si>
  <si>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</si>
  <si>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</si>
  <si>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</si>
  <si>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</si>
  <si>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</si>
  <si>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</si>
  <si>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</si>
  <si>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</si>
  <si>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</si>
  <si>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</si>
  <si>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</si>
  <si>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</si>
  <si>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</si>
  <si>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</si>
  <si>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</si>
  <si>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</si>
  <si>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</si>
  <si>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</si>
  <si>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</si>
  <si>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</si>
  <si>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</si>
  <si>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</si>
  <si>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</si>
  <si>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</si>
  <si>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</si>
  <si>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</si>
  <si>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</si>
  <si>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</si>
  <si>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</si>
  <si>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</si>
  <si>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</si>
  <si>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</si>
  <si>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</si>
  <si>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</si>
  <si>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</si>
  <si>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</si>
  <si>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</si>
  <si>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</si>
  <si>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</si>
  <si>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</si>
  <si>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</si>
  <si>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</si>
  <si>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</si>
  <si>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</si>
  <si>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</si>
  <si>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</si>
  <si>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</si>
  <si>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</si>
  <si>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</si>
  <si>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</si>
  <si>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</si>
  <si>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</si>
  <si>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</si>
  <si>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</si>
  <si>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</si>
  <si>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</si>
  <si>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</si>
  <si>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</si>
  <si>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</si>
  <si>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</si>
  <si>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</si>
  <si>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</si>
  <si>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</si>
  <si>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</si>
  <si>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</si>
  <si>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</si>
  <si>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</si>
  <si>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</si>
  <si>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</si>
  <si>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</si>
  <si>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</si>
  <si>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</si>
  <si>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</si>
  <si>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</si>
  <si>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</si>
  <si>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</si>
  <si>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</si>
  <si>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</si>
  <si>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</si>
  <si>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</si>
  <si>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</si>
  <si>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</si>
  <si>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</si>
  <si>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</si>
  <si>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</si>
  <si>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</si>
  <si>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</si>
  <si>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</si>
  <si>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</si>
  <si>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</si>
  <si>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</si>
  <si>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</si>
  <si>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</si>
  <si>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</si>
  <si>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</si>
  <si>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</si>
  <si>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</si>
  <si>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</si>
  <si>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</si>
  <si>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</si>
  <si>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</si>
  <si>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</si>
  <si>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</si>
  <si>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</si>
  <si>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</si>
  <si>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</si>
  <si>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</si>
  <si>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</si>
  <si>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</si>
  <si>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</si>
  <si>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</si>
  <si>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</si>
  <si>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</si>
  <si>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</si>
  <si>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</si>
  <si>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</si>
  <si>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</si>
  <si>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</si>
  <si>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</si>
  <si>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</si>
  <si>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</si>
  <si>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</si>
  <si>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</si>
  <si>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</si>
  <si>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</si>
  <si>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</si>
  <si>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</si>
  <si>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</si>
  <si>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</si>
  <si>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</si>
  <si>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</si>
  <si>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</si>
  <si>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</si>
  <si>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</si>
  <si>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</si>
  <si>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</si>
  <si>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</si>
  <si>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</si>
  <si>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</si>
  <si>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</si>
  <si>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</si>
  <si>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</si>
  <si>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</si>
  <si>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</si>
  <si>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</si>
  <si>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</si>
  <si>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</si>
  <si>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</si>
  <si>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</si>
  <si>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</si>
  <si>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</si>
  <si>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</si>
  <si>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</si>
  <si>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</si>
  <si>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</si>
  <si>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</si>
  <si>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</si>
  <si>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</si>
  <si>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</si>
  <si>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</si>
  <si>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</si>
  <si>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</si>
  <si>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</si>
  <si>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</si>
  <si>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</si>
  <si>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</si>
  <si>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</si>
  <si>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</si>
  <si>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</si>
  <si>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</si>
  <si>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</si>
  <si>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</si>
  <si>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</si>
  <si>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</si>
  <si>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</si>
  <si>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</si>
  <si>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</si>
  <si>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</si>
  <si>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</si>
  <si>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</si>
  <si>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</si>
  <si>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</si>
  <si>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</si>
  <si>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</si>
  <si>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</si>
  <si>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</si>
  <si>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</si>
  <si>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</si>
  <si>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</si>
  <si>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</si>
  <si>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</si>
  <si>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</si>
  <si>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</si>
  <si>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</si>
  <si>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</si>
  <si>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</si>
  <si>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</si>
  <si>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</si>
  <si>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</si>
  <si>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</si>
  <si>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</si>
  <si>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</si>
  <si>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</si>
  <si>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</si>
  <si>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</si>
  <si>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</si>
  <si>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</si>
  <si>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</si>
  <si>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</si>
  <si>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</si>
  <si>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</si>
  <si>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</si>
  <si>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</si>
  <si>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</si>
  <si>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</si>
  <si>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</si>
  <si>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</si>
  <si>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</si>
  <si>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</si>
  <si>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</si>
  <si>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</si>
  <si>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</si>
  <si>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</si>
  <si>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</si>
  <si>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</si>
  <si>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</si>
  <si>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</si>
  <si>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</si>
  <si>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</si>
  <si>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</si>
  <si>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</si>
  <si>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</si>
  <si>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</si>
  <si>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</si>
  <si>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</si>
  <si>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</si>
  <si>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</si>
  <si>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</si>
  <si>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</si>
  <si>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</si>
  <si>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</si>
  <si>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</si>
  <si>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</si>
  <si>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</si>
  <si>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</si>
  <si>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</si>
  <si>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</si>
  <si>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</si>
  <si>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</si>
  <si>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</si>
  <si>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</si>
  <si>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</si>
  <si>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</si>
  <si>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</si>
  <si>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</si>
  <si>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</si>
  <si>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</si>
  <si>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</si>
  <si>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</si>
  <si>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</si>
  <si>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</si>
  <si>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</si>
  <si>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</si>
  <si>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</si>
  <si>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</si>
  <si>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</si>
  <si>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</si>
  <si>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</si>
  <si>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</si>
  <si>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</si>
  <si>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</si>
  <si>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</si>
  <si>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</si>
  <si>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</si>
  <si>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</si>
  <si>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</si>
  <si>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</si>
  <si>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</si>
  <si>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</si>
  <si>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</si>
  <si>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</si>
  <si>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</si>
  <si>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</si>
  <si>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</si>
  <si>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</si>
  <si>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</si>
  <si>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</si>
  <si>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</si>
  <si>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</si>
  <si>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</si>
  <si>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</si>
  <si>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</si>
  <si>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</si>
  <si>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</si>
  <si>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</si>
  <si>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</si>
  <si>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</si>
  <si>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</si>
  <si>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</si>
  <si>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</si>
  <si>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</si>
  <si>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</si>
  <si>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</si>
  <si>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</si>
  <si>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</si>
  <si>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</si>
  <si>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</si>
  <si>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</si>
  <si>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</si>
  <si>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</si>
  <si>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</si>
  <si>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</si>
  <si>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</si>
  <si>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</si>
  <si>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</si>
  <si>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</si>
  <si>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</si>
  <si>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</si>
  <si>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</si>
  <si>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</si>
  <si>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</si>
  <si>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</si>
  <si>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</si>
  <si>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</si>
  <si>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</si>
  <si>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</si>
  <si>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</si>
  <si>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</si>
  <si>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</si>
  <si>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</si>
  <si>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</si>
  <si>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</si>
  <si>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</si>
  <si>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</si>
  <si>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</si>
  <si>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</si>
  <si>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</si>
  <si>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</si>
  <si>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</si>
  <si>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</si>
  <si>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</si>
  <si>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</si>
  <si>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</si>
  <si>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</si>
  <si>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</si>
  <si>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</si>
  <si>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</si>
  <si>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</si>
  <si>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</si>
  <si>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</si>
  <si>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</si>
  <si>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</si>
  <si>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</si>
  <si>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</si>
  <si>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</si>
  <si>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</si>
  <si>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</si>
  <si>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</si>
  <si>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</si>
  <si>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</si>
  <si>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</si>
  <si>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</si>
  <si>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</si>
  <si>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</si>
  <si>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</si>
  <si>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</si>
  <si>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</si>
  <si>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</si>
  <si>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</si>
  <si>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</si>
  <si>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</si>
  <si>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</si>
  <si>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</si>
  <si>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</si>
  <si>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</si>
  <si>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</si>
  <si>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</si>
  <si>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</si>
  <si>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</si>
  <si>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</si>
  <si>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</si>
  <si>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</si>
  <si>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</si>
  <si>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</si>
  <si>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</si>
  <si>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</si>
  <si>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</si>
  <si>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</si>
  <si>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</si>
  <si>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</si>
  <si>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</si>
  <si>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</si>
  <si>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</si>
  <si>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</si>
  <si>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</si>
  <si>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</si>
  <si>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</si>
  <si>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</si>
  <si>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</si>
  <si>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</si>
  <si>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</si>
  <si>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</si>
  <si>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</si>
  <si>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</si>
  <si>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</si>
  <si>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</si>
  <si>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</si>
  <si>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</si>
  <si>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</si>
  <si>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</si>
  <si>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</si>
  <si>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</si>
  <si>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</si>
  <si>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</si>
  <si>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</si>
  <si>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</si>
  <si>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</si>
  <si>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</si>
  <si>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</si>
  <si>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</si>
  <si>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</si>
  <si>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</si>
  <si>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</si>
  <si>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</si>
  <si>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</si>
  <si>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</si>
  <si>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</si>
  <si>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</si>
  <si>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</si>
  <si>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</si>
  <si>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</si>
  <si>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</si>
  <si>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</si>
  <si>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</si>
  <si>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</si>
  <si>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</si>
  <si>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</si>
  <si>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</si>
  <si>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</si>
  <si>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</si>
  <si>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</si>
  <si>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</si>
  <si>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</si>
  <si>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</si>
  <si>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</si>
  <si>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</si>
  <si>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</si>
  <si>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</si>
  <si>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</si>
  <si>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</si>
  <si>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</si>
  <si>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</si>
  <si>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</si>
  <si>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</si>
  <si>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</si>
  <si>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</si>
  <si>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</si>
  <si>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</si>
  <si>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</si>
  <si>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</si>
  <si>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</si>
  <si>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</si>
  <si>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</si>
  <si>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</si>
  <si>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</si>
  <si>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</si>
  <si>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</si>
  <si>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</si>
  <si>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</si>
  <si>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</si>
  <si>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</si>
  <si>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</si>
  <si>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</si>
  <si>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</si>
  <si>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</si>
  <si>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</si>
  <si>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</si>
  <si>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</si>
  <si>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</si>
  <si>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</si>
  <si>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</si>
  <si>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</si>
  <si>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</si>
  <si>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</si>
  <si>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</si>
  <si>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</si>
  <si>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</si>
  <si>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</si>
  <si>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</si>
  <si>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</si>
  <si>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</si>
  <si>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</si>
  <si>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</si>
  <si>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</si>
  <si>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</si>
  <si>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</si>
  <si>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</si>
  <si>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</si>
  <si>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</si>
  <si>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</si>
  <si>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</si>
  <si>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</si>
  <si>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</si>
  <si>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</si>
  <si>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</si>
  <si>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</si>
  <si>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</si>
  <si>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</si>
  <si>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</si>
  <si>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</si>
  <si>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</si>
  <si>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</si>
  <si>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</si>
  <si>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</si>
  <si>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</si>
  <si>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</si>
  <si>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</si>
  <si>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</si>
  <si>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</si>
  <si>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</si>
  <si>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</si>
  <si>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</si>
  <si>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</si>
  <si>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</si>
  <si>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</si>
  <si>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</si>
  <si>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</si>
  <si>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</si>
  <si>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</si>
  <si>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</si>
  <si>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</si>
  <si>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</si>
  <si>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</si>
  <si>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</si>
  <si>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</si>
  <si>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</si>
  <si>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</si>
  <si>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</si>
  <si>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</si>
  <si>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</si>
  <si>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</si>
  <si>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</si>
  <si>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</si>
  <si>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</si>
  <si>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</si>
  <si>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</si>
  <si>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</si>
  <si>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</si>
  <si>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</si>
  <si>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</si>
  <si>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</si>
  <si>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</si>
  <si>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</si>
  <si>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</si>
  <si>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</si>
  <si>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</si>
  <si>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</si>
  <si>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</si>
  <si>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</si>
  <si>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</si>
  <si>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</si>
  <si>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</si>
  <si>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</si>
  <si>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</si>
  <si>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</si>
  <si>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</si>
  <si>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</si>
  <si>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</si>
  <si>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</si>
  <si>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</si>
  <si>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</si>
  <si>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</si>
  <si>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</si>
  <si>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</si>
  <si>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</si>
  <si>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</si>
  <si>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</si>
  <si>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</si>
  <si>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</si>
  <si>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</si>
  <si>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</si>
  <si>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</si>
  <si>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</si>
  <si>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</si>
  <si>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</si>
  <si>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</si>
  <si>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</si>
  <si>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</si>
  <si>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</si>
  <si>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</si>
  <si>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</si>
  <si>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</si>
  <si>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</si>
  <si>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</si>
  <si>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</si>
  <si>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</si>
  <si>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</si>
  <si>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</si>
  <si>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</si>
  <si>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</si>
  <si>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</si>
  <si>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</si>
  <si>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</si>
  <si>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</si>
  <si>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</si>
  <si>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</si>
  <si>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</si>
  <si>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</si>
  <si>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</si>
  <si>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</si>
  <si>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</si>
  <si>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</si>
  <si>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</si>
  <si>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</si>
  <si>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</si>
  <si>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</si>
  <si>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</si>
  <si>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</si>
  <si>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</si>
  <si>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</si>
  <si>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</si>
  <si>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</si>
  <si>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</si>
  <si>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</si>
  <si>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</si>
  <si>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</si>
  <si>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</si>
  <si>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</si>
  <si>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</si>
  <si>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</si>
  <si>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</si>
  <si>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</si>
  <si>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</si>
  <si>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</si>
  <si>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</si>
  <si>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</si>
  <si>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</si>
  <si>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</si>
  <si>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</si>
  <si>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</si>
  <si>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</si>
  <si>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</si>
  <si>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</si>
  <si>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</si>
  <si>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</si>
  <si>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</si>
  <si>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</si>
  <si>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</si>
  <si>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</si>
  <si>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</si>
  <si>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</si>
  <si>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</si>
  <si>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</si>
  <si>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</si>
  <si>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</si>
  <si>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</si>
  <si>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</si>
  <si>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</si>
  <si>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</si>
  <si>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</si>
  <si>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</si>
  <si>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</si>
  <si>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</si>
  <si>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</si>
  <si>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</si>
  <si>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</si>
  <si>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</si>
  <si>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</si>
  <si>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</si>
  <si>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</si>
  <si>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</si>
  <si>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</si>
  <si>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</si>
  <si>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</si>
  <si>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</si>
  <si>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</si>
  <si>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</si>
  <si>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</si>
  <si>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</si>
  <si>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</si>
  <si>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</si>
  <si>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</si>
  <si>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</si>
  <si>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</si>
  <si>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</si>
  <si>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</si>
  <si>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</si>
  <si>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</si>
  <si>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</si>
  <si>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</si>
  <si>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</si>
  <si>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</si>
  <si>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</si>
  <si>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</si>
  <si>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</si>
  <si>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</si>
  <si>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</si>
  <si>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</si>
  <si>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</si>
  <si>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</si>
  <si>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</si>
  <si>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</si>
  <si>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</si>
  <si>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</si>
  <si>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</si>
  <si>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</si>
  <si>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</si>
  <si>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</si>
  <si>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</si>
  <si>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</si>
  <si>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</si>
  <si>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</si>
  <si>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</si>
  <si>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</si>
  <si>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</si>
  <si>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</si>
  <si>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</si>
  <si>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</si>
  <si>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</si>
  <si>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</si>
  <si>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</si>
  <si>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</si>
  <si>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</si>
  <si>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</si>
  <si>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</si>
  <si>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</si>
  <si>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</si>
  <si>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</si>
  <si>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</si>
  <si>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</si>
  <si>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</si>
  <si>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</si>
  <si>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</si>
  <si>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</si>
  <si>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</si>
  <si>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</si>
  <si>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</si>
  <si>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</si>
  <si>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</si>
  <si>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</si>
  <si>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</si>
  <si>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</si>
  <si>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</si>
  <si>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</si>
  <si>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</si>
  <si>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</si>
  <si>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</si>
  <si>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</si>
  <si>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</si>
  <si>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</si>
  <si>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</si>
  <si>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</si>
  <si>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</si>
  <si>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</si>
  <si>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</si>
  <si>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</si>
  <si>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</si>
  <si>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</si>
  <si>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</si>
  <si>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</si>
  <si>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</si>
  <si>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</si>
  <si>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</si>
  <si>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</si>
  <si>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</si>
  <si>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</si>
  <si>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</si>
  <si>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</si>
  <si>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</si>
  <si>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</si>
  <si>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</si>
  <si>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</si>
  <si>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</si>
  <si>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</si>
  <si>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</si>
  <si>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</si>
  <si>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</si>
  <si>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</si>
  <si>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</si>
  <si>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</si>
  <si>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</si>
  <si>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</si>
  <si>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</si>
  <si>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</si>
  <si>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</si>
  <si>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</si>
  <si>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</si>
  <si>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</si>
  <si>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</si>
  <si>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</si>
  <si>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</si>
  <si>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</si>
  <si>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</si>
  <si>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</si>
  <si>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</si>
  <si>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</si>
  <si>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</si>
  <si>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</si>
  <si>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</si>
  <si>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</si>
  <si>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</si>
  <si>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</si>
  <si>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</si>
  <si>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</si>
  <si>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</si>
  <si>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</si>
  <si>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</si>
  <si>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</si>
  <si>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</si>
  <si>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</si>
  <si>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</si>
  <si>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</si>
  <si>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</si>
  <si>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</si>
  <si>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</si>
  <si>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</si>
  <si>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</si>
  <si>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</si>
  <si>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</si>
  <si>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</si>
  <si>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</si>
  <si>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</si>
  <si>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</si>
  <si>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</si>
  <si>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</si>
  <si>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</si>
  <si>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</si>
  <si>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</si>
  <si>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</si>
  <si>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</si>
  <si>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</si>
  <si>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</si>
  <si>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</si>
  <si>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</si>
  <si>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</si>
  <si>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</si>
  <si>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</si>
  <si>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</si>
  <si>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</si>
  <si>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</si>
  <si>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</si>
  <si>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</si>
  <si>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</si>
  <si>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</si>
  <si>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</si>
  <si>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</si>
  <si>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</si>
  <si>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</si>
  <si>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</si>
  <si>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</si>
  <si>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</si>
  <si>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</si>
  <si>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</si>
  <si>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</si>
  <si>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</si>
  <si>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</si>
  <si>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</si>
  <si>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</si>
  <si>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</si>
  <si>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</si>
  <si>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</si>
  <si>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</si>
  <si>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</si>
  <si>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</si>
  <si>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</si>
  <si>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</si>
  <si>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</si>
  <si>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</si>
  <si>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</si>
  <si>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</si>
  <si>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</si>
  <si>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</si>
  <si>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</si>
  <si>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</si>
  <si>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</si>
  <si>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</si>
  <si>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</si>
  <si>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</si>
  <si>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</si>
  <si>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</si>
  <si>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</si>
  <si>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</si>
  <si>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</si>
  <si>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</si>
  <si>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</si>
  <si>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</si>
  <si>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</si>
  <si>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</si>
  <si>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</si>
  <si>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</si>
  <si>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</si>
  <si>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</si>
  <si>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</si>
  <si>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</si>
  <si>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</si>
  <si>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</si>
  <si>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</si>
  <si>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</si>
  <si>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</si>
  <si>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</si>
  <si>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</si>
  <si>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</si>
  <si>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</si>
  <si>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</si>
  <si>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</si>
  <si>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</si>
  <si>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</si>
  <si>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</si>
  <si>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</si>
  <si>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</si>
  <si>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</si>
  <si>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</si>
  <si>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</si>
  <si>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</si>
  <si>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</si>
  <si>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</si>
  <si>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</si>
  <si>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</si>
  <si>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</si>
  <si>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</si>
  <si>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</si>
  <si>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</si>
  <si>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</si>
  <si>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</si>
  <si>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</si>
  <si>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</si>
  <si>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</si>
  <si>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</si>
  <si>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</si>
  <si>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</si>
  <si>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</si>
  <si>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</si>
  <si>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</si>
  <si>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</si>
  <si>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</si>
  <si>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</si>
  <si>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</si>
  <si>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</si>
  <si>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</si>
  <si>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</si>
  <si>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</si>
  <si>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</si>
  <si>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</si>
  <si>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</si>
  <si>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</si>
  <si>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</si>
  <si>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</si>
  <si>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</si>
  <si>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</si>
  <si>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</si>
  <si>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</si>
  <si>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</si>
  <si>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</si>
  <si>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</si>
  <si>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</si>
  <si>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</si>
  <si>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</si>
  <si>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</si>
  <si>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</si>
  <si>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</si>
  <si>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</si>
  <si>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</si>
  <si>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</si>
  <si>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</si>
  <si>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</si>
  <si>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</si>
  <si>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</si>
  <si>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</si>
  <si>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</si>
  <si>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</si>
  <si>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</si>
  <si>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</si>
  <si>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</si>
  <si>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</si>
  <si>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</si>
  <si>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</si>
  <si>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</si>
  <si>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</si>
  <si>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</si>
  <si>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</si>
  <si>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</si>
  <si>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</si>
  <si>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</si>
  <si>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</si>
  <si>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</si>
  <si>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</si>
  <si>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</si>
  <si>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</si>
  <si>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</si>
  <si>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</si>
  <si>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</si>
  <si>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</si>
  <si>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</si>
  <si>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</si>
  <si>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</si>
  <si>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</si>
  <si>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</si>
  <si>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</si>
  <si>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</si>
  <si>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</si>
  <si>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</si>
  <si>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</si>
  <si>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</si>
  <si>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</si>
  <si>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</si>
  <si>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</si>
  <si>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</si>
  <si>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</si>
  <si>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</si>
  <si>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</si>
  <si>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</si>
  <si>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</si>
  <si>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</si>
  <si>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</si>
  <si>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</si>
  <si>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</si>
  <si>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</si>
  <si>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</si>
  <si>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</si>
  <si>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</si>
  <si>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</si>
  <si>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</si>
  <si>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</si>
  <si>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</si>
  <si>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</si>
  <si>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</si>
  <si>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</si>
  <si>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</si>
  <si>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</si>
  <si>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</si>
  <si>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</si>
  <si>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</si>
  <si>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</si>
  <si>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</si>
  <si>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</si>
  <si>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</si>
  <si>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</si>
  <si>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</si>
  <si>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</si>
  <si>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</si>
  <si>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</si>
  <si>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</si>
  <si>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</si>
  <si>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</si>
  <si>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</si>
  <si>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</si>
  <si>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</si>
  <si>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</si>
  <si>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</si>
  <si>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</si>
  <si>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</si>
  <si>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</si>
  <si>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</si>
  <si>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</si>
  <si>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</si>
  <si>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</si>
  <si>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</si>
  <si>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</si>
  <si>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</si>
  <si>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</si>
  <si>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</si>
  <si>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</si>
  <si>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</si>
  <si>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</si>
  <si>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</si>
  <si>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</si>
  <si>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</si>
  <si>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</si>
  <si>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</si>
  <si>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</si>
  <si>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</si>
  <si>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</si>
  <si>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</si>
  <si>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</si>
  <si>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</si>
  <si>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</si>
  <si>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</si>
  <si>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</si>
  <si>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</si>
  <si>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</si>
  <si>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</si>
  <si>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</si>
  <si>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</si>
  <si>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</si>
  <si>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</si>
  <si>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</si>
  <si>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</si>
  <si>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</si>
  <si>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</si>
  <si>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</si>
  <si>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</si>
  <si>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</si>
  <si>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</si>
  <si>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</si>
  <si>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</si>
  <si>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</si>
  <si>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</si>
  <si>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</si>
  <si>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</si>
  <si>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</si>
  <si>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</si>
  <si>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</si>
  <si>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</si>
  <si>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</si>
  <si>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</si>
  <si>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</si>
  <si>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</si>
  <si>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</si>
  <si>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</si>
  <si>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</si>
  <si>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</si>
  <si>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</si>
  <si>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</si>
  <si>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</si>
  <si>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</si>
  <si>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</si>
  <si>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</si>
  <si>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</si>
  <si>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</si>
  <si>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</si>
  <si>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</si>
  <si>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</si>
  <si>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</si>
  <si>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</si>
  <si>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</si>
  <si>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</si>
  <si>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</si>
  <si>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</si>
  <si>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</si>
  <si>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</si>
  <si>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</si>
  <si>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</si>
  <si>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</si>
  <si>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</si>
  <si>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</si>
  <si>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</si>
  <si>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</si>
  <si>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</si>
  <si>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</si>
  <si>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</si>
  <si>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</si>
  <si>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</si>
  <si>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</si>
  <si>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</si>
  <si>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</si>
  <si>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</si>
  <si>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</si>
  <si>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</si>
  <si>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</si>
  <si>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</si>
  <si>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</si>
  <si>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</si>
  <si>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</si>
  <si>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</si>
  <si>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</si>
  <si>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</si>
  <si>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</si>
  <si>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</si>
  <si>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</si>
  <si>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</si>
  <si>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</si>
  <si>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</si>
  <si>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</si>
  <si>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</si>
  <si>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</si>
  <si>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</si>
  <si>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</si>
  <si>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</si>
  <si>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</si>
  <si>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</si>
  <si>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</si>
  <si>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</si>
  <si>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</si>
  <si>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</si>
  <si>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</si>
  <si>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</si>
  <si>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</si>
  <si>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</si>
  <si>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</si>
  <si>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</si>
  <si>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</si>
  <si>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</si>
  <si>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</si>
  <si>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</si>
  <si>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</si>
  <si>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</si>
  <si>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</si>
  <si>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</si>
  <si>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</si>
  <si>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</si>
  <si>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</si>
  <si>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</si>
  <si>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</si>
  <si>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</si>
  <si>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</si>
  <si>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</si>
  <si>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</si>
  <si>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</si>
  <si>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</si>
  <si>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</si>
  <si>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</si>
  <si>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</si>
  <si>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</si>
  <si>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</si>
  <si>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</si>
  <si>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</si>
  <si>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</si>
  <si>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</si>
  <si>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</si>
  <si>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</si>
  <si>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</si>
  <si>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</si>
  <si>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</si>
  <si>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</si>
  <si>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</si>
  <si>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</si>
  <si>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</si>
  <si>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</si>
  <si>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</si>
  <si>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</si>
  <si>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</si>
  <si>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</si>
  <si>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</si>
  <si>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</si>
  <si>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</si>
  <si>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</si>
  <si>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</si>
  <si>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</si>
  <si>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</si>
  <si>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</si>
  <si>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</si>
  <si>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</si>
  <si>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</si>
  <si>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</si>
  <si>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</si>
  <si>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</si>
  <si>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</si>
  <si>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</si>
  <si>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</si>
  <si>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</si>
  <si>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</si>
  <si>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</si>
  <si>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</si>
  <si>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</si>
  <si>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</si>
  <si>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</si>
  <si>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</si>
  <si>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</si>
  <si>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</si>
  <si>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</si>
  <si>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</si>
  <si>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</si>
  <si>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</si>
  <si>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</si>
  <si>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</si>
  <si>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</si>
  <si>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</si>
  <si>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</si>
  <si>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</si>
  <si>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</si>
  <si>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</si>
  <si>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</si>
  <si>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</si>
  <si>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</si>
  <si>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</si>
  <si>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</si>
  <si>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</si>
  <si>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</si>
  <si>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</si>
  <si>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</si>
  <si>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</si>
  <si>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</si>
  <si>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</si>
  <si>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</si>
  <si>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</si>
  <si>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</si>
  <si>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</si>
  <si>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</si>
  <si>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</si>
  <si>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</si>
  <si>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</si>
  <si>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</si>
  <si>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</si>
  <si>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</si>
  <si>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</si>
  <si>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</si>
  <si>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</si>
  <si>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</si>
  <si>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</si>
  <si>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</si>
  <si>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</si>
  <si>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</si>
  <si>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</si>
  <si>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</si>
  <si>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</si>
  <si>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</si>
  <si>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</si>
  <si>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</si>
  <si>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</si>
  <si>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</si>
  <si>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</si>
  <si>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</si>
  <si>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</si>
  <si>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</si>
  <si>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</si>
  <si>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</si>
  <si>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</si>
  <si>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</si>
  <si>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</si>
  <si>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</si>
  <si>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</si>
  <si>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</si>
  <si>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</si>
  <si>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</si>
  <si>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</si>
  <si>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</si>
  <si>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</si>
  <si>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</si>
  <si>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</si>
  <si>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</si>
  <si>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</si>
  <si>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</si>
  <si>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</si>
  <si>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</si>
  <si>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</si>
  <si>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</si>
  <si>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</si>
  <si>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</si>
  <si>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</si>
  <si>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</si>
  <si>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</si>
  <si>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</si>
  <si>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</si>
  <si>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</si>
  <si>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</si>
  <si>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</si>
  <si>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</si>
  <si>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</si>
  <si>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</si>
  <si>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</si>
  <si>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</si>
  <si>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</si>
  <si>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</si>
  <si>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</si>
  <si>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</si>
  <si>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</si>
  <si>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</si>
  <si>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</si>
  <si>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</si>
  <si>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</si>
  <si>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</si>
  <si>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</si>
  <si>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</si>
  <si>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</si>
  <si>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</si>
  <si>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</si>
  <si>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</si>
  <si>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</si>
  <si>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</si>
  <si>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</si>
  <si>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</si>
  <si>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</si>
  <si>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</si>
  <si>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</si>
  <si>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</si>
  <si>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</si>
  <si>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</si>
  <si>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</si>
  <si>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</si>
  <si>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</si>
  <si>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</si>
  <si>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</si>
  <si>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</si>
  <si>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</si>
  <si>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</si>
  <si>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</si>
  <si>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</si>
  <si>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</si>
  <si>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</si>
  <si>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</si>
  <si>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</si>
  <si>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</si>
  <si>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</si>
  <si>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</si>
  <si>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</si>
  <si>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</si>
  <si>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</si>
  <si>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</si>
  <si>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</si>
  <si>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</si>
  <si>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</si>
  <si>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</si>
  <si>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</si>
  <si>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</si>
  <si>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</si>
  <si>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</si>
  <si>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</si>
  <si>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</si>
  <si>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</si>
  <si>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</si>
  <si>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</si>
  <si>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</si>
  <si>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</si>
  <si>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</si>
  <si>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</si>
  <si>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</si>
  <si>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</si>
  <si>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</si>
  <si>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</si>
  <si>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</si>
  <si>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</si>
  <si>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</si>
  <si>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</si>
  <si>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</si>
  <si>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</si>
  <si>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</si>
  <si>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</si>
  <si>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</si>
  <si>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</si>
  <si>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</si>
  <si>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</si>
  <si>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</si>
  <si>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</si>
  <si>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</si>
  <si>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</si>
  <si>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</si>
  <si>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</si>
  <si>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</si>
  <si>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</si>
  <si>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</si>
  <si>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</si>
  <si>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</si>
  <si>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</si>
  <si>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</si>
  <si>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</si>
  <si>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</si>
  <si>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</si>
  <si>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</si>
  <si>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</si>
  <si>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</si>
  <si>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</si>
  <si>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</si>
  <si>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</si>
  <si>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</si>
  <si>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</si>
  <si>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</si>
  <si>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</si>
  <si>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</si>
  <si>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</si>
  <si>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</si>
  <si>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</si>
  <si>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</si>
  <si>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</si>
  <si>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</si>
  <si>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</si>
  <si>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</si>
  <si>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</si>
  <si>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</si>
  <si>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</si>
  <si>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</si>
  <si>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</si>
  <si>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</si>
  <si>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</si>
  <si>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</si>
  <si>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</si>
  <si>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</si>
  <si>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</si>
  <si>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</si>
  <si>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</si>
  <si>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</si>
  <si>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</si>
  <si>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</si>
  <si>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</si>
  <si>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</si>
  <si>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</si>
  <si>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</si>
  <si>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</si>
  <si>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</si>
  <si>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</si>
  <si>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</si>
  <si>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</si>
  <si>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</si>
  <si>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</si>
  <si>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</si>
  <si>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</si>
  <si>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</si>
  <si>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</si>
  <si>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</si>
  <si>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</si>
  <si>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</si>
  <si>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</si>
  <si>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</si>
  <si>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</si>
  <si>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</si>
  <si>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</si>
  <si>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</si>
  <si>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</si>
  <si>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</si>
  <si>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</si>
  <si>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</si>
  <si>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</si>
  <si>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</si>
  <si>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</si>
  <si>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</si>
  <si>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</si>
  <si>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</si>
  <si>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</si>
  <si>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</si>
  <si>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</si>
  <si>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</si>
  <si>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</si>
  <si>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</si>
  <si>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</si>
  <si>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</si>
  <si>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</si>
  <si>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</si>
  <si>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</si>
  <si>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</si>
  <si>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</si>
  <si>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</si>
  <si>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</si>
  <si>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</si>
  <si>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</si>
  <si>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</si>
  <si>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</si>
  <si>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</si>
  <si>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</si>
  <si>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</si>
  <si>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</si>
  <si>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</si>
  <si>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</si>
  <si>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</si>
  <si>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</si>
  <si>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</si>
  <si>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</si>
  <si>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</si>
  <si>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</si>
  <si>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</si>
  <si>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</si>
  <si>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</si>
  <si>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</si>
  <si>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</si>
  <si>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</si>
  <si>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</si>
  <si>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</si>
  <si>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</si>
  <si>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</si>
  <si>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</si>
  <si>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</si>
  <si>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</si>
  <si>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</si>
  <si>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</si>
  <si>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</si>
  <si>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</si>
  <si>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</si>
  <si>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</si>
  <si>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</si>
  <si>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</si>
  <si>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</si>
  <si>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</si>
  <si>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</si>
  <si>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</si>
  <si>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</si>
  <si>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</si>
  <si>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</si>
  <si>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</si>
  <si>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</si>
  <si>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</si>
  <si>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</si>
  <si>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</si>
  <si>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</si>
  <si>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</si>
  <si>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</si>
  <si>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</si>
  <si>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</si>
  <si>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</si>
  <si>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</si>
  <si>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</si>
  <si>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</si>
  <si>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</si>
  <si>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</si>
  <si>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</si>
  <si>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</si>
  <si>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</si>
  <si>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</si>
  <si>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</si>
  <si>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</si>
  <si>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</si>
  <si>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</si>
  <si>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</si>
  <si>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</si>
  <si>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</si>
  <si>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</si>
  <si>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</si>
  <si>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</si>
  <si>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</si>
  <si>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</si>
  <si>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</si>
  <si>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</si>
  <si>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</si>
  <si>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</si>
  <si>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</si>
  <si>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</si>
  <si>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</si>
  <si>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</si>
  <si>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</si>
  <si>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</si>
  <si>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</si>
  <si>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</si>
  <si>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</si>
  <si>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</si>
  <si>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</si>
  <si>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</si>
  <si>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</si>
  <si>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</si>
  <si>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</si>
  <si>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</si>
  <si>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</si>
  <si>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</si>
  <si>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</si>
  <si>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</si>
  <si>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</si>
  <si>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</si>
  <si>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</si>
  <si>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</si>
  <si>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</si>
  <si>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</si>
  <si>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</si>
  <si>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</si>
  <si>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</si>
  <si>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</si>
  <si>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</si>
  <si>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</si>
  <si>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</si>
  <si>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</si>
  <si>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</si>
  <si>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</si>
  <si>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</si>
  <si>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</si>
  <si>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</si>
  <si>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</si>
  <si>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</si>
  <si>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</si>
  <si>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</si>
  <si>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</si>
  <si>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</si>
  <si>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</si>
  <si>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</si>
  <si>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</si>
  <si>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</si>
  <si>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</si>
  <si>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</si>
  <si>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</si>
  <si>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</si>
  <si>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</si>
  <si>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</si>
  <si>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</si>
  <si>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</si>
  <si>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</si>
  <si>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</si>
  <si>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</si>
  <si>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</si>
  <si>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</si>
  <si>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</si>
  <si>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</si>
  <si>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</si>
  <si>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</si>
  <si>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</si>
  <si>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</si>
  <si>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</si>
  <si>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</si>
  <si>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</si>
  <si>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</si>
  <si>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</si>
  <si>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</si>
  <si>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</si>
  <si>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</si>
  <si>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</si>
  <si>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</si>
  <si>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</si>
  <si>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</si>
  <si>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</si>
  <si>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</si>
  <si>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</si>
  <si>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</si>
  <si>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</si>
  <si>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</si>
  <si>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</si>
  <si>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</si>
  <si>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</si>
  <si>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</si>
  <si>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</si>
  <si>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</si>
  <si>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</si>
  <si>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</si>
  <si>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</si>
  <si>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</si>
  <si>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</si>
  <si>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</si>
  <si>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</si>
  <si>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</si>
  <si>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</si>
  <si>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</si>
  <si>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</si>
  <si>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</si>
  <si>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</si>
  <si>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</si>
  <si>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</si>
  <si>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</si>
  <si>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</si>
  <si>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</si>
  <si>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</si>
  <si>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</si>
  <si>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</si>
  <si>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</si>
  <si>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</si>
  <si>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</si>
  <si>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</si>
  <si>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</si>
  <si>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</si>
  <si>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</si>
  <si>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</si>
  <si>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</si>
  <si>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</si>
  <si>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</si>
  <si>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</si>
  <si>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</si>
  <si>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</si>
  <si>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</si>
  <si>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</si>
  <si>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</si>
  <si>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</si>
  <si>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</si>
  <si>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</si>
  <si>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</si>
  <si>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</si>
  <si>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</si>
  <si>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</si>
  <si>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</si>
  <si>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</si>
  <si>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</si>
  <si>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</si>
  <si>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</si>
  <si>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</si>
  <si>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</si>
  <si>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</si>
  <si>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</si>
  <si>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</si>
  <si>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</si>
  <si>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</si>
  <si>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</si>
  <si>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</si>
  <si>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</si>
  <si>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</si>
  <si>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</si>
  <si>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</si>
  <si>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</si>
  <si>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</si>
  <si>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</si>
  <si>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</si>
  <si>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</si>
  <si>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</si>
  <si>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</si>
  <si>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</si>
  <si>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</si>
  <si>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</si>
  <si>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</si>
  <si>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</si>
  <si>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</si>
  <si>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</si>
  <si>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</si>
  <si>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</si>
  <si>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</si>
  <si>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</si>
  <si>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</si>
  <si>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</si>
  <si>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</si>
  <si>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</si>
  <si>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</si>
  <si>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</si>
  <si>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</si>
  <si>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</si>
  <si>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</si>
  <si>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</si>
  <si>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</si>
  <si>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</si>
  <si>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</si>
  <si>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</si>
  <si>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</si>
  <si>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</si>
  <si>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</si>
  <si>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</si>
  <si>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</si>
  <si>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</si>
  <si>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</si>
  <si>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</si>
  <si>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</si>
  <si>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</si>
  <si>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</si>
  <si>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</si>
  <si>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</si>
  <si>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</si>
  <si>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</si>
  <si>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</si>
  <si>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</si>
  <si>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</si>
  <si>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</si>
  <si>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</si>
  <si>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</si>
  <si>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</si>
  <si>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</si>
  <si>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</si>
  <si>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</si>
  <si>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</si>
  <si>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</si>
  <si>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</si>
  <si>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</si>
  <si>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</si>
  <si>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</si>
  <si>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</si>
  <si>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</si>
  <si>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</si>
  <si>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</si>
  <si>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</si>
  <si>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</si>
  <si>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</si>
  <si>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</si>
  <si>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</si>
  <si>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</si>
  <si>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</si>
  <si>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</si>
  <si>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</si>
  <si>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</si>
  <si>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</si>
  <si>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</si>
  <si>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</si>
  <si>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</si>
  <si>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</si>
  <si>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</si>
  <si>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</si>
  <si>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</si>
  <si>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</si>
  <si>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</si>
  <si>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</si>
  <si>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</si>
  <si>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</si>
  <si>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</si>
  <si>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</si>
  <si>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</si>
  <si>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</si>
  <si>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</si>
  <si>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</si>
  <si>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</si>
  <si>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</si>
  <si>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</si>
  <si>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</si>
  <si>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</si>
  <si>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</si>
  <si>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</si>
  <si>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</si>
  <si>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</si>
  <si>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</si>
  <si>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</si>
  <si>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</si>
  <si>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</si>
  <si>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</si>
  <si>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</si>
  <si>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</si>
  <si>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</si>
  <si>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</si>
  <si>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</si>
  <si>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</si>
  <si>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</si>
  <si>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</si>
  <si>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</si>
  <si>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</si>
  <si>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</si>
  <si>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</si>
  <si>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</si>
  <si>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</si>
  <si>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</si>
  <si>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</si>
  <si>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</si>
  <si>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</si>
  <si>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</si>
  <si>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</si>
  <si>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</si>
  <si>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</si>
  <si>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</si>
  <si>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</si>
  <si>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</si>
  <si>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</si>
  <si>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</si>
  <si>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</si>
  <si>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</si>
  <si>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</si>
  <si>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</si>
  <si>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</si>
  <si>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</si>
  <si>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</si>
  <si>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</si>
  <si>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</si>
  <si>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</si>
  <si>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</si>
  <si>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</si>
  <si>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</si>
  <si>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</si>
  <si>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</si>
  <si>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</si>
  <si>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</si>
  <si>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</si>
  <si>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</si>
  <si>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</si>
  <si>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</si>
  <si>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</si>
  <si>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</si>
  <si>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</si>
  <si>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</si>
  <si>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</si>
  <si>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</si>
  <si>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</si>
  <si>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</si>
  <si>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</si>
  <si>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</si>
  <si>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</si>
  <si>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</si>
  <si>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</si>
  <si>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</si>
  <si>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</si>
  <si>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</si>
  <si>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</si>
  <si>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</si>
  <si>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</si>
  <si>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</si>
  <si>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</si>
  <si>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</si>
  <si>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</si>
  <si>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</si>
  <si>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</si>
  <si>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</si>
  <si>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</si>
  <si>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</si>
  <si>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</si>
  <si>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</si>
  <si>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</si>
  <si>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</si>
  <si>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</si>
  <si>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</si>
  <si>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</si>
  <si>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</si>
  <si>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</si>
  <si>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</si>
  <si>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</si>
  <si>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</si>
  <si>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</si>
  <si>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</si>
  <si>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</si>
  <si>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</si>
  <si>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</si>
  <si>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</si>
  <si>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</si>
  <si>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</si>
  <si>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</si>
  <si>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</si>
  <si>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</si>
  <si>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</si>
  <si>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</si>
  <si>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</si>
  <si>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</si>
  <si>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</si>
  <si>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</si>
  <si>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</si>
  <si>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</si>
  <si>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</si>
  <si>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</si>
  <si>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</si>
  <si>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</si>
  <si>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</si>
  <si>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</si>
  <si>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</si>
  <si>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</si>
  <si>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</si>
  <si>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</si>
  <si>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</si>
  <si>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</si>
  <si>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</si>
  <si>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</si>
  <si>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</si>
  <si>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</si>
  <si>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</si>
  <si>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</si>
  <si>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</si>
  <si>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</si>
  <si>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</si>
  <si>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</si>
  <si>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</si>
  <si>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</si>
  <si>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</si>
  <si>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</si>
  <si>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</si>
  <si>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</si>
  <si>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</si>
  <si>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</si>
  <si>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</si>
  <si>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</si>
  <si>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</si>
  <si>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</si>
  <si>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</si>
  <si>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</si>
  <si>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</si>
  <si>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</si>
  <si>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</si>
  <si>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</si>
  <si>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</si>
  <si>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</si>
  <si>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</si>
  <si>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</si>
  <si>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</si>
  <si>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</si>
  <si>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</si>
  <si>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</si>
  <si>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</si>
  <si>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</si>
  <si>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</si>
  <si>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</si>
  <si>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</si>
  <si>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</si>
  <si>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</si>
  <si>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</si>
  <si>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</si>
  <si>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</si>
  <si>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</si>
  <si>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</si>
  <si>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</si>
  <si>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</si>
  <si>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</si>
  <si>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</si>
  <si>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</si>
  <si>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</si>
  <si>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</si>
  <si>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</si>
  <si>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</si>
  <si>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</si>
  <si>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</si>
  <si>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</si>
  <si>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</si>
  <si>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</si>
  <si>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</si>
  <si>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</si>
  <si>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</si>
  <si>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</si>
  <si>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</si>
  <si>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</si>
  <si>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</si>
  <si>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</si>
  <si>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</si>
  <si>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</si>
  <si>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</si>
  <si>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</si>
  <si>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</si>
  <si>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</si>
  <si>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</si>
  <si>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</si>
  <si>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</si>
  <si>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</si>
  <si>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</si>
  <si>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</si>
  <si>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</si>
  <si>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</si>
  <si>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</si>
  <si>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</si>
  <si>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</si>
  <si>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</si>
  <si>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</si>
  <si>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</si>
  <si>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</si>
  <si>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</si>
  <si>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</si>
  <si>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</si>
  <si>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</si>
  <si>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</si>
  <si>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</si>
  <si>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</si>
  <si>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</si>
  <si>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</si>
  <si>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</si>
  <si>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</si>
  <si>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</si>
  <si>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</si>
  <si>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</si>
  <si>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</si>
  <si>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</si>
  <si>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</si>
  <si>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</si>
  <si>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</si>
  <si>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</si>
  <si>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</si>
  <si>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</si>
  <si>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</si>
  <si>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</si>
  <si>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</si>
  <si>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</si>
  <si>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</si>
  <si>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</si>
  <si>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</si>
  <si>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</si>
  <si>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</si>
  <si>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</si>
  <si>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</si>
  <si>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</si>
  <si>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</si>
  <si>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</si>
  <si>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</si>
  <si>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</si>
  <si>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</si>
  <si>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</si>
  <si>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</si>
  <si>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</si>
  <si>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</si>
  <si>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</si>
  <si>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</si>
  <si>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</si>
  <si>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</si>
  <si>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</si>
  <si>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</si>
  <si>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</si>
  <si>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</si>
  <si>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</si>
  <si>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</si>
  <si>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</si>
  <si>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</si>
  <si>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</si>
  <si>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</si>
  <si>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</si>
  <si>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</si>
  <si>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</si>
  <si>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</si>
  <si>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</si>
  <si>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</si>
  <si>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</si>
  <si>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</si>
  <si>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</si>
  <si>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</si>
  <si>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</si>
  <si>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</si>
  <si>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</si>
  <si>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</si>
  <si>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</si>
  <si>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</si>
  <si>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</si>
  <si>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</si>
  <si>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</si>
  <si>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</si>
  <si>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</si>
  <si>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</si>
  <si>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</si>
  <si>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</si>
  <si>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</si>
  <si>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</si>
  <si>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</si>
  <si>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</si>
  <si>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</si>
  <si>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</si>
  <si>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</si>
  <si>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</si>
  <si>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</si>
  <si>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</si>
  <si>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</si>
  <si>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</si>
  <si>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</si>
  <si>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</si>
  <si>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</si>
  <si>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</si>
  <si>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</si>
  <si>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</si>
  <si>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</si>
  <si>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</si>
  <si>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</si>
  <si>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</si>
  <si>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</si>
  <si>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</si>
  <si>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</si>
  <si>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</si>
  <si>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</si>
  <si>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</si>
  <si>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</si>
  <si>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</si>
  <si>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</si>
  <si>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</si>
  <si>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</si>
  <si>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</si>
  <si>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</si>
  <si>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</si>
  <si>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</si>
  <si>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</si>
  <si>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</si>
  <si>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</si>
  <si>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</si>
  <si>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</si>
  <si>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</si>
  <si>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</si>
  <si>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</si>
  <si>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</si>
  <si>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</si>
  <si>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</si>
  <si>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</si>
  <si>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</si>
  <si>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</si>
  <si>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</si>
  <si>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</si>
  <si>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</si>
  <si>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</si>
  <si>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</si>
  <si>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</si>
  <si>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</si>
  <si>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</si>
  <si>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</si>
  <si>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</si>
  <si>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</si>
  <si>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</si>
  <si>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</si>
  <si>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</si>
  <si>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</si>
  <si>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</si>
  <si>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</si>
  <si>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</si>
  <si>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</si>
  <si>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</si>
  <si>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</si>
  <si>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</si>
  <si>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</si>
  <si>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</si>
  <si>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</si>
  <si>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</si>
  <si>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</si>
  <si>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</si>
  <si>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</si>
  <si>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</si>
  <si>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</si>
  <si>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</si>
  <si>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</si>
  <si>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</si>
  <si>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</si>
  <si>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</si>
  <si>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</si>
  <si>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</si>
  <si>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</si>
  <si>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</si>
  <si>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</si>
  <si>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</si>
  <si>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</si>
  <si>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</si>
  <si>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</si>
  <si>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</si>
  <si>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</si>
  <si>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</si>
  <si>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</si>
  <si>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</si>
  <si>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</si>
  <si>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</si>
  <si>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</si>
  <si>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</si>
  <si>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</si>
  <si>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</si>
  <si>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</si>
  <si>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</si>
  <si>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</si>
  <si>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</si>
  <si>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</si>
  <si>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</si>
  <si>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</si>
  <si>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</si>
  <si>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</si>
  <si>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</si>
  <si>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</si>
  <si>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</si>
  <si>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</si>
  <si>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</si>
  <si>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</si>
  <si>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</si>
  <si>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</si>
  <si>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</si>
  <si>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</si>
  <si>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</si>
  <si>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</si>
  <si>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</si>
  <si>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</si>
  <si>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</si>
  <si>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</si>
  <si>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</si>
  <si>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</si>
  <si>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</si>
  <si>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</si>
  <si>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</si>
  <si>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</si>
  <si>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</si>
  <si>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</si>
  <si>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</si>
  <si>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</si>
  <si>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</si>
  <si>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</si>
  <si>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</si>
  <si>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</si>
  <si>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</si>
  <si>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</si>
  <si>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</si>
  <si>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</si>
  <si>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</si>
  <si>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</si>
  <si>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</si>
  <si>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</si>
  <si>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</si>
  <si>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</si>
  <si>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</si>
  <si>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</si>
  <si>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</si>
  <si>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</si>
  <si>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</si>
  <si>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</si>
  <si>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</si>
  <si>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</si>
  <si>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</si>
  <si>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</si>
  <si>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</si>
  <si>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</si>
  <si>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</si>
  <si>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</si>
  <si>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</si>
  <si>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</si>
  <si>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</si>
  <si>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</si>
  <si>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</si>
  <si>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</si>
  <si>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</si>
  <si>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</si>
  <si>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</si>
  <si>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</si>
  <si>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</si>
  <si>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</si>
  <si>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</si>
  <si>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</si>
  <si>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</si>
  <si>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</si>
  <si>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</si>
  <si>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</si>
  <si>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</si>
  <si>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</si>
  <si>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</si>
  <si>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</si>
  <si>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</si>
  <si>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</si>
  <si>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</si>
  <si>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</si>
  <si>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</si>
  <si>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</si>
  <si>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</si>
  <si>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</si>
  <si>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</si>
  <si>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</si>
  <si>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</si>
  <si>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</si>
  <si>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</si>
  <si>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</si>
  <si>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</si>
  <si>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</si>
  <si>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</si>
  <si>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</si>
  <si>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</si>
  <si>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</si>
  <si>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</si>
  <si>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</si>
  <si>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</si>
  <si>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</si>
  <si>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</si>
  <si>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</si>
  <si>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</si>
  <si>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</si>
  <si>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</si>
  <si>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</si>
  <si>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</si>
  <si>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</si>
  <si>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</si>
  <si>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</si>
  <si>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</si>
  <si>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</si>
  <si>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</si>
  <si>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</si>
  <si>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</si>
  <si>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</si>
  <si>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</si>
  <si>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</si>
  <si>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</si>
  <si>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</si>
  <si>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</si>
  <si>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</si>
  <si>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</si>
  <si>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</si>
  <si>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</si>
  <si>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</si>
  <si>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</si>
  <si>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</si>
  <si>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</si>
  <si>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</si>
  <si>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</si>
  <si>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</si>
  <si>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</si>
  <si>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</si>
  <si>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</si>
  <si>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</si>
  <si>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</si>
  <si>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</si>
  <si>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</si>
  <si>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</si>
  <si>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</si>
  <si>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</si>
  <si>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</si>
  <si>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</si>
  <si>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</si>
  <si>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</si>
  <si>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</si>
  <si>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</si>
  <si>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</si>
  <si>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</si>
  <si>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</si>
  <si>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</si>
  <si>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</si>
  <si>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</si>
  <si>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</si>
  <si>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</si>
  <si>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</si>
  <si>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</si>
  <si>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</si>
  <si>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</si>
  <si>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</si>
  <si>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</si>
  <si>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</si>
  <si>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</si>
  <si>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</si>
  <si>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</si>
  <si>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</si>
  <si>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</si>
  <si>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</si>
  <si>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</si>
  <si>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</si>
  <si>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</si>
  <si>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</si>
  <si>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</si>
  <si>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</si>
  <si>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</si>
  <si>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</si>
  <si>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</si>
  <si>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</si>
  <si>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</si>
  <si>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</si>
  <si>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</si>
  <si>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</si>
  <si>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</si>
  <si>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</si>
  <si>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</si>
  <si>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</si>
  <si>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</si>
  <si>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</si>
  <si>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</si>
  <si>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</si>
  <si>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</si>
  <si>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</si>
  <si>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</si>
  <si>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</si>
  <si>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</si>
  <si>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</si>
  <si>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</si>
  <si>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</si>
  <si>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</si>
  <si>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</si>
  <si>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</si>
  <si>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</si>
  <si>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</si>
  <si>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</si>
  <si>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</si>
  <si>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</si>
  <si>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</si>
  <si>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</si>
  <si>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</si>
  <si>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</si>
  <si>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</si>
  <si>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</si>
  <si>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</si>
  <si>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</si>
  <si>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</si>
  <si>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</si>
  <si>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</si>
  <si>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</si>
  <si>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</si>
  <si>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</si>
  <si>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</si>
  <si>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</si>
  <si>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</si>
  <si>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</si>
  <si>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</si>
  <si>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</si>
  <si>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</si>
  <si>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</si>
  <si>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</si>
  <si>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</si>
  <si>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</si>
  <si>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</si>
  <si>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</si>
  <si>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</si>
  <si>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</si>
  <si>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</si>
  <si>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</si>
  <si>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</si>
  <si>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</si>
  <si>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</si>
  <si>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</si>
  <si>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</si>
  <si>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</si>
  <si>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</si>
  <si>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</si>
  <si>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</si>
  <si>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</si>
  <si>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</si>
  <si>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</si>
  <si>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</si>
  <si>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</si>
  <si>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</si>
  <si>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</si>
  <si>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</si>
  <si>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</si>
  <si>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</si>
  <si>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</si>
  <si>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</si>
  <si>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</si>
  <si>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</si>
  <si>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</si>
  <si>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</si>
  <si>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</si>
  <si>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</si>
  <si>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</si>
  <si>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</si>
  <si>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</si>
  <si>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</si>
  <si>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</si>
  <si>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</si>
  <si>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</si>
  <si>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</si>
  <si>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</si>
  <si>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</si>
  <si>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</si>
  <si>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</si>
  <si>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</si>
  <si>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</si>
  <si>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</si>
  <si>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</si>
  <si>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</si>
  <si>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</si>
  <si>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</si>
  <si>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</si>
  <si>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</si>
  <si>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</si>
  <si>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</si>
  <si>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</si>
  <si>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</si>
  <si>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</si>
  <si>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</si>
  <si>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</si>
  <si>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</si>
  <si>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</si>
  <si>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</si>
  <si>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</si>
  <si>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</si>
  <si>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</si>
  <si>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</si>
  <si>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</si>
  <si>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</si>
  <si>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</si>
  <si>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</si>
  <si>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</si>
  <si>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</si>
  <si>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</si>
  <si>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</si>
  <si>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</si>
  <si>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</si>
  <si>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</si>
  <si>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</si>
  <si>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</si>
  <si>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</si>
  <si>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</si>
  <si>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</si>
  <si>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</si>
  <si>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</si>
  <si>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</si>
  <si>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</si>
  <si>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</si>
  <si>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</si>
  <si>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</si>
  <si>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</si>
  <si>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</si>
  <si>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</si>
  <si>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</si>
  <si>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</si>
  <si>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</si>
  <si>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</si>
  <si>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</si>
  <si>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</si>
  <si>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</si>
  <si>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</si>
  <si>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</si>
  <si>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</si>
  <si>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</si>
  <si>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</si>
  <si>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</si>
  <si>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</si>
  <si>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</si>
  <si>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</si>
  <si>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</si>
  <si>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</si>
  <si>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</si>
  <si>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</si>
  <si>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</si>
  <si>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</si>
  <si>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</si>
  <si>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</si>
  <si>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</si>
  <si>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</si>
  <si>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</si>
  <si>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</si>
  <si>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</si>
  <si>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</si>
  <si>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</si>
  <si>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</si>
  <si>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</si>
  <si>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</si>
  <si>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</si>
  <si>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</si>
  <si>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</si>
  <si>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</si>
  <si>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</si>
  <si>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</si>
  <si>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</si>
  <si>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</si>
  <si>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</si>
  <si>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</si>
  <si>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</si>
  <si>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</si>
  <si>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</si>
  <si>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</si>
  <si>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</si>
  <si>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</si>
  <si>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</si>
  <si>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</si>
  <si>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</si>
  <si>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</si>
  <si>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</si>
  <si>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</si>
  <si>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</si>
  <si>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</si>
  <si>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</si>
  <si>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</si>
  <si>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</si>
  <si>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</si>
  <si>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</si>
  <si>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</si>
  <si>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</si>
  <si>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</si>
  <si>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</si>
  <si>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</si>
  <si>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</si>
  <si>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</si>
  <si>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</si>
  <si>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</si>
  <si>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</si>
  <si>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</si>
  <si>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</si>
  <si>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</si>
  <si>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</si>
  <si>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</si>
  <si>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</si>
  <si>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</si>
  <si>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</si>
  <si>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</si>
  <si>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</si>
  <si>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</si>
  <si>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</si>
  <si>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</si>
  <si>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</si>
  <si>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</si>
  <si>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</si>
  <si>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</si>
  <si>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</si>
  <si>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</si>
  <si>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</si>
  <si>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</si>
  <si>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</si>
  <si>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</si>
  <si>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</si>
  <si>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</si>
  <si>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</si>
  <si>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</si>
  <si>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</si>
  <si>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</si>
  <si>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</si>
  <si>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</si>
  <si>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</si>
  <si>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</si>
  <si>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</si>
  <si>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</si>
  <si>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</si>
  <si>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</si>
  <si>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</si>
  <si>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</si>
  <si>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</si>
  <si>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</si>
  <si>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</si>
  <si>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</si>
  <si>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</si>
  <si>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</si>
  <si>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</si>
  <si>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</si>
  <si>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</si>
  <si>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</si>
  <si>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</si>
  <si>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</si>
  <si>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</si>
  <si>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</si>
  <si>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</si>
  <si>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</si>
  <si>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</si>
  <si>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</si>
  <si>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</si>
  <si>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</si>
  <si>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</si>
  <si>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</si>
  <si>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</si>
  <si>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</si>
  <si>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</si>
  <si>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</si>
  <si>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</si>
  <si>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</si>
  <si>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</si>
  <si>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</si>
  <si>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</si>
  <si>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</si>
  <si>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</si>
  <si>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</si>
  <si>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</si>
  <si>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</si>
  <si>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</si>
  <si>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</si>
  <si>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</si>
  <si>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</si>
  <si>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</si>
  <si>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</si>
  <si>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</si>
  <si>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</si>
  <si>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</si>
  <si>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</si>
  <si>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</si>
  <si>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</si>
  <si>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</si>
  <si>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</si>
  <si>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</si>
  <si>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</si>
  <si>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</si>
  <si>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</si>
  <si>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</si>
  <si>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</si>
  <si>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</si>
  <si>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</si>
  <si>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</si>
  <si>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</si>
  <si>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</si>
  <si>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</si>
  <si>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</si>
  <si>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</si>
  <si>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</si>
  <si>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</si>
  <si>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</si>
  <si>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</si>
  <si>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</si>
  <si>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</si>
  <si>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</si>
  <si>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</si>
  <si>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</si>
  <si>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</si>
  <si>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</si>
  <si>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</si>
  <si>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</si>
  <si>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</si>
  <si>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</si>
  <si>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</si>
  <si>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</si>
  <si>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</si>
  <si>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</si>
  <si>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</si>
  <si>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</si>
  <si>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</si>
  <si>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</si>
  <si>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</si>
  <si>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</si>
  <si>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</si>
  <si>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</si>
  <si>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</si>
  <si>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</si>
  <si>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</si>
  <si>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</si>
  <si>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</si>
  <si>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</si>
  <si>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</si>
  <si>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</si>
  <si>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</si>
  <si>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</si>
  <si>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</si>
  <si>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</si>
  <si>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</si>
  <si>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</si>
  <si>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</si>
  <si>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</si>
  <si>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</si>
  <si>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</si>
  <si>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</si>
  <si>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</si>
  <si>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</si>
  <si>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</si>
  <si>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</si>
  <si>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</si>
  <si>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</si>
  <si>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</si>
  <si>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</si>
  <si>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</si>
  <si>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</si>
  <si>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</si>
  <si>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</si>
  <si>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</si>
  <si>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</si>
  <si>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</si>
  <si>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</si>
  <si>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</si>
  <si>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</si>
  <si>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</si>
  <si>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</si>
  <si>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</si>
  <si>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</si>
  <si>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</si>
  <si>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</si>
  <si>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</si>
  <si>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</si>
  <si>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</si>
  <si>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</si>
  <si>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</si>
  <si>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</si>
  <si>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</si>
  <si>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</si>
  <si>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</si>
  <si>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</si>
  <si>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</si>
  <si>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</si>
  <si>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</si>
  <si>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</si>
  <si>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</si>
  <si>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</si>
  <si>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</si>
  <si>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</si>
  <si>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</si>
  <si>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</si>
  <si>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</si>
  <si>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</si>
  <si>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</si>
  <si>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</si>
  <si>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</si>
  <si>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</si>
  <si>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</si>
  <si>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</si>
  <si>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</si>
  <si>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</si>
  <si>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</si>
  <si>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</si>
  <si>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</si>
  <si>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</si>
  <si>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</si>
  <si>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</si>
  <si>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</si>
  <si>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</si>
  <si>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</si>
  <si>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</si>
  <si>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</si>
  <si>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</si>
  <si>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</si>
  <si>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</si>
  <si>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</si>
  <si>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</si>
  <si>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</si>
  <si>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</si>
  <si>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</si>
  <si>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</si>
  <si>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</si>
  <si>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</si>
  <si>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</si>
  <si>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</si>
  <si>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</si>
  <si>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</si>
  <si>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</si>
  <si>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</si>
  <si>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</si>
  <si>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</si>
  <si>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</si>
  <si>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</si>
  <si>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</si>
  <si>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</si>
  <si>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</si>
  <si>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</si>
  <si>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</si>
  <si>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</si>
  <si>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</si>
  <si>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</si>
  <si>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</si>
  <si>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</si>
  <si>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</si>
  <si>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</si>
  <si>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</si>
  <si>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</si>
  <si>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</si>
  <si>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</si>
  <si>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</si>
  <si>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</si>
  <si>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</si>
  <si>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</si>
  <si>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</si>
  <si>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</si>
  <si>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</si>
  <si>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</si>
  <si>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</si>
  <si>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</si>
  <si>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</si>
  <si>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</si>
  <si>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</si>
  <si>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</si>
  <si>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</si>
  <si>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</si>
  <si>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</si>
  <si>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</si>
  <si>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</si>
  <si>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</si>
  <si>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</si>
  <si>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</si>
  <si>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</si>
  <si>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</si>
  <si>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</si>
  <si>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</si>
  <si>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</si>
  <si>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</si>
  <si>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</si>
  <si>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</si>
  <si>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</si>
  <si>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</si>
  <si>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</si>
  <si>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</si>
  <si>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</si>
  <si>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</si>
  <si>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</si>
  <si>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</si>
  <si>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</si>
  <si>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</si>
  <si>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</si>
  <si>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</si>
  <si>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</si>
  <si>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</si>
  <si>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</si>
  <si>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</si>
  <si>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</si>
  <si>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</si>
  <si>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</si>
  <si>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</si>
  <si>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</si>
  <si>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</si>
  <si>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</si>
  <si>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</si>
  <si>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</si>
  <si>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</si>
  <si>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</si>
  <si>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</si>
  <si>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</si>
  <si>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</si>
  <si>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</si>
  <si>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</si>
  <si>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</si>
  <si>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</si>
  <si>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</si>
  <si>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</si>
  <si>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</si>
  <si>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</si>
  <si>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</si>
  <si>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</si>
  <si>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</si>
  <si>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</si>
  <si>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</si>
  <si>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</si>
  <si>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</si>
  <si>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</si>
  <si>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</si>
  <si>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</si>
  <si>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</si>
  <si>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</si>
  <si>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</si>
  <si>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</si>
  <si>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</si>
  <si>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</si>
  <si>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</si>
  <si>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</si>
  <si>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</si>
  <si>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</si>
  <si>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</si>
  <si>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</si>
  <si>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</si>
  <si>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</si>
  <si>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</si>
  <si>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</si>
  <si>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</si>
  <si>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</si>
  <si>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</si>
  <si>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</si>
  <si>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</si>
  <si>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</si>
  <si>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</si>
  <si>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</si>
  <si>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</si>
  <si>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</si>
  <si>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</si>
  <si>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</si>
  <si>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</si>
  <si>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</si>
  <si>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</si>
  <si>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</si>
  <si>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</si>
  <si>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</si>
  <si>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</si>
  <si>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</si>
  <si>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</si>
  <si>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</si>
  <si>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</si>
  <si>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</si>
  <si>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</si>
  <si>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</si>
  <si>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</si>
  <si>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</si>
  <si>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</si>
  <si>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</si>
  <si>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</si>
  <si>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</si>
  <si>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</si>
  <si>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</si>
  <si>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</si>
  <si>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</si>
  <si>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</si>
  <si>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</si>
  <si>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</si>
  <si>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</si>
  <si>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</si>
  <si>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</si>
  <si>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</si>
  <si>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</si>
  <si>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</si>
  <si>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</si>
  <si>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</si>
  <si>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</si>
  <si>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</si>
  <si>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</si>
  <si>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</si>
  <si>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</si>
  <si>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</si>
  <si>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</si>
  <si>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</si>
  <si>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</si>
  <si>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</si>
  <si>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</si>
  <si>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</si>
  <si>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</si>
  <si>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</si>
  <si>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</si>
  <si>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</si>
  <si>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</si>
  <si>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</si>
  <si>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</si>
  <si>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</si>
  <si>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</si>
  <si>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</si>
  <si>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</si>
  <si>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</si>
  <si>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</si>
  <si>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</si>
  <si>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</si>
  <si>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</si>
  <si>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</si>
  <si>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</si>
  <si>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</si>
  <si>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</si>
  <si>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</si>
  <si>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</si>
  <si>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</si>
  <si>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</si>
  <si>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</si>
  <si>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</si>
  <si>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</si>
  <si>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</si>
  <si>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</si>
  <si>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</si>
  <si>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</si>
  <si>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</si>
  <si>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</si>
  <si>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</si>
  <si>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</si>
  <si>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</si>
  <si>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</si>
  <si>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</si>
  <si>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</si>
  <si>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</si>
  <si>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</si>
  <si>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</si>
  <si>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</si>
  <si>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</si>
  <si>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</si>
  <si>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</si>
  <si>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</si>
  <si>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</si>
  <si>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</si>
  <si>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</si>
  <si>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</si>
  <si>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</si>
  <si>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</si>
  <si>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</si>
  <si>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</si>
  <si>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</si>
  <si>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</si>
  <si>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</si>
  <si>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</si>
  <si>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</si>
  <si>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</si>
  <si>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</si>
  <si>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</si>
  <si>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</si>
  <si>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</si>
  <si>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</si>
  <si>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</si>
  <si>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</si>
  <si>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</si>
  <si>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</si>
  <si>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</si>
  <si>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</si>
  <si>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</si>
  <si>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</si>
  <si>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</si>
  <si>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</si>
  <si>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</si>
  <si>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</si>
  <si>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</si>
  <si>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</si>
  <si>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</si>
  <si>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</si>
  <si>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</si>
  <si>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</si>
  <si>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</si>
  <si>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</si>
  <si>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</si>
  <si>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</si>
  <si>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</si>
  <si>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</si>
  <si>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</si>
  <si>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</si>
  <si>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</si>
  <si>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</si>
  <si>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</si>
  <si>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</si>
  <si>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</si>
  <si>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</si>
  <si>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</si>
  <si>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</si>
  <si>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</si>
  <si>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</si>
  <si>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</si>
  <si>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</si>
  <si>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</si>
  <si>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</si>
  <si>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</si>
  <si>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</si>
  <si>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</si>
  <si>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</si>
  <si>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</si>
  <si>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</si>
  <si>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</si>
  <si>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</si>
  <si>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</si>
  <si>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</si>
  <si>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</si>
  <si>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</si>
  <si>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</si>
  <si>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</si>
  <si>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</si>
  <si>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</si>
  <si>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</si>
  <si>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</si>
  <si>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</si>
  <si>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</si>
  <si>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</si>
  <si>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</si>
  <si>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</si>
  <si>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</si>
  <si>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</si>
  <si>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</si>
  <si>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</si>
  <si>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</si>
  <si>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</si>
  <si>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</si>
  <si>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</si>
  <si>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</si>
  <si>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</si>
  <si>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</si>
  <si>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</si>
  <si>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</si>
  <si>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</si>
  <si>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</si>
  <si>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</si>
  <si>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</si>
  <si>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</si>
  <si>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</si>
  <si>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</si>
  <si>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</si>
  <si>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</si>
  <si>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</si>
  <si>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</si>
  <si>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</si>
  <si>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</si>
  <si>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</si>
  <si>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</si>
  <si>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</si>
  <si>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</si>
  <si>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</si>
  <si>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</si>
  <si>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</si>
  <si>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</si>
  <si>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</si>
  <si>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</si>
  <si>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</si>
  <si>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</si>
  <si>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</si>
  <si>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</si>
  <si>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</si>
  <si>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</si>
  <si>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</si>
  <si>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</si>
  <si>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</si>
  <si>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</si>
  <si>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</si>
  <si>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</si>
  <si>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</si>
  <si>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</si>
  <si>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</si>
  <si>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</si>
  <si>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</si>
  <si>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</si>
  <si>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</si>
  <si>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</si>
  <si>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</si>
  <si>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</si>
  <si>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</si>
  <si>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</si>
  <si>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</si>
  <si>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</si>
  <si>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</si>
  <si>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</si>
  <si>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</si>
  <si>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</si>
  <si>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</si>
  <si>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</si>
  <si>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</si>
  <si>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</si>
  <si>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</si>
  <si>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</si>
  <si>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</si>
  <si>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</si>
  <si>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</si>
  <si>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</si>
  <si>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</si>
  <si>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</si>
  <si>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</si>
  <si>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</si>
  <si>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</si>
  <si>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</si>
  <si>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</si>
  <si>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</si>
  <si>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</si>
  <si>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</si>
  <si>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</si>
  <si>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</si>
  <si>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</si>
  <si>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</si>
  <si>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</si>
  <si>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</si>
  <si>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</si>
  <si>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</si>
  <si>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</si>
  <si>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</si>
  <si>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</si>
  <si>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</si>
  <si>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</si>
  <si>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</si>
  <si>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</si>
  <si>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</si>
  <si>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</si>
  <si>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</si>
  <si>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</si>
  <si>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</si>
  <si>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</si>
  <si>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</si>
  <si>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</si>
  <si>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</si>
  <si>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</si>
  <si>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</si>
  <si>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</si>
  <si>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</si>
  <si>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</si>
  <si>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</si>
  <si>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</si>
  <si>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</si>
  <si>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</si>
  <si>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</si>
  <si>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</si>
  <si>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</si>
  <si>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</si>
  <si>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</si>
  <si>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</si>
  <si>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</si>
  <si>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</si>
  <si>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</si>
  <si>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</si>
  <si>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</si>
  <si>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</si>
  <si>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</si>
  <si>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</si>
  <si>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</si>
  <si>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</si>
  <si>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</si>
  <si>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</si>
  <si>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</si>
  <si>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</si>
  <si>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</si>
  <si>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</si>
  <si>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</si>
  <si>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</si>
  <si>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</si>
  <si>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</si>
  <si>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</si>
  <si>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</si>
  <si>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</si>
  <si>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</si>
  <si>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</si>
  <si>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</si>
  <si>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</si>
  <si>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</si>
  <si>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</si>
  <si>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</si>
  <si>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</si>
  <si>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</si>
  <si>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</si>
  <si>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</si>
  <si>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</si>
  <si>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</si>
  <si>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</si>
  <si>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</si>
  <si>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</si>
  <si>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</si>
  <si>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</si>
  <si>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</si>
  <si>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</si>
  <si>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</si>
  <si>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</si>
  <si>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</si>
  <si>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</si>
  <si>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</si>
  <si>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</si>
  <si>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</si>
  <si>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</si>
  <si>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</si>
  <si>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</si>
  <si>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</si>
  <si>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</si>
  <si>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</si>
  <si>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</si>
  <si>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</si>
  <si>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</si>
  <si>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</si>
  <si>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</si>
  <si>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</si>
  <si>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</si>
  <si>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</si>
  <si>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</si>
  <si>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</si>
  <si>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</si>
  <si>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</si>
  <si>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</si>
  <si>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</si>
  <si>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</si>
  <si>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</si>
  <si>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</si>
  <si>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</si>
  <si>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</si>
  <si>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</si>
  <si>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</si>
  <si>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</si>
  <si>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</si>
  <si>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</si>
  <si>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</si>
  <si>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</si>
  <si>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</si>
  <si>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</si>
  <si>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</si>
  <si>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</si>
  <si>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</si>
  <si>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</si>
  <si>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</si>
  <si>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</si>
  <si>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</si>
  <si>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</si>
  <si>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</si>
  <si>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</si>
  <si>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</si>
  <si>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</si>
  <si>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</si>
  <si>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</si>
  <si>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</si>
  <si>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</si>
  <si>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</si>
  <si>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</si>
  <si>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</si>
  <si>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</si>
  <si>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</si>
  <si>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</si>
  <si>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</si>
  <si>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</si>
  <si>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</si>
  <si>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</si>
  <si>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</si>
  <si>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</si>
  <si>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</si>
  <si>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</si>
  <si>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</si>
  <si>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</si>
  <si>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</si>
  <si>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</si>
  <si>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</si>
  <si>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</si>
  <si>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</si>
  <si>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</si>
  <si>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</si>
  <si>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</si>
  <si>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</si>
  <si>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</si>
  <si>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</si>
  <si>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</si>
  <si>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</si>
  <si>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</si>
  <si>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</si>
  <si>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</si>
  <si>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</si>
  <si>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</si>
  <si>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</si>
  <si>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</si>
  <si>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</si>
  <si>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</si>
  <si>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</si>
  <si>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</si>
  <si>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</si>
  <si>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</si>
  <si>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</si>
  <si>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</si>
  <si>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</si>
  <si>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</si>
  <si>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</si>
  <si>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</si>
  <si>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</si>
  <si>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</si>
  <si>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</si>
  <si>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</si>
  <si>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</si>
  <si>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</si>
  <si>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</si>
  <si>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</si>
  <si>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</si>
  <si>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</si>
  <si>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</si>
  <si>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</si>
  <si>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</si>
  <si>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</si>
  <si>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</si>
  <si>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</si>
  <si>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</si>
  <si>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</si>
  <si>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</si>
  <si>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</si>
  <si>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</si>
  <si>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</si>
  <si>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</si>
  <si>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</si>
  <si>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</si>
  <si>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</si>
  <si>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</si>
  <si>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</si>
  <si>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</si>
  <si>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</si>
  <si>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</si>
  <si>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</si>
  <si>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</si>
  <si>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</si>
  <si>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</si>
  <si>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</si>
  <si>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</si>
  <si>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</si>
  <si>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</si>
  <si>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</si>
  <si>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</si>
  <si>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</si>
  <si>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</si>
  <si>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</si>
  <si>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</si>
  <si>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</si>
  <si>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</si>
  <si>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</si>
  <si>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</si>
  <si>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</si>
  <si>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</si>
  <si>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</si>
  <si>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</si>
  <si>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</si>
  <si>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</si>
  <si>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</si>
  <si>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</si>
  <si>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</si>
  <si>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</si>
  <si>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</si>
  <si>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</si>
  <si>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</si>
  <si>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</si>
  <si>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</si>
  <si>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</si>
  <si>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</si>
  <si>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</si>
  <si>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</si>
  <si>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</si>
  <si>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</si>
  <si>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</si>
  <si>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</si>
  <si>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</si>
  <si>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</si>
  <si>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</si>
  <si>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</si>
  <si>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</si>
  <si>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</si>
  <si>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</si>
  <si>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</si>
  <si>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</si>
  <si>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</si>
  <si>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</si>
  <si>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</si>
  <si>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</si>
  <si>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</si>
  <si>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</si>
  <si>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</si>
  <si>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</si>
  <si>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</si>
  <si>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</si>
  <si>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</si>
  <si>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</si>
  <si>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</si>
  <si>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</si>
  <si>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</si>
  <si>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</si>
  <si>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</si>
  <si>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</si>
  <si>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</si>
  <si>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</si>
  <si>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</si>
  <si>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</si>
  <si>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</si>
  <si>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</si>
  <si>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</si>
  <si>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</si>
  <si>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</si>
  <si>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</si>
  <si>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</si>
  <si>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</si>
  <si>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</si>
  <si>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</si>
  <si>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</si>
  <si>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</si>
  <si>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</si>
  <si>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</si>
  <si>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</si>
  <si>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</si>
  <si>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</si>
  <si>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</si>
  <si>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</si>
  <si>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</si>
  <si>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</si>
  <si>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</si>
  <si>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</si>
  <si>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</si>
  <si>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</si>
  <si>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</si>
  <si>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</si>
  <si>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</si>
  <si>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</si>
  <si>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</si>
  <si>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</si>
  <si>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</si>
  <si>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</si>
  <si>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</si>
  <si>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</si>
  <si>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</si>
  <si>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</si>
  <si>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</si>
  <si>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</si>
  <si>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</si>
  <si>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</si>
  <si>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</si>
  <si>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</si>
  <si>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</si>
  <si>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</si>
  <si>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</si>
  <si>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</si>
  <si>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</si>
  <si>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</si>
  <si>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</si>
  <si>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</si>
  <si>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</si>
  <si>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</si>
  <si>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</si>
  <si>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</si>
  <si>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</si>
  <si>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</si>
  <si>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</si>
  <si>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</si>
  <si>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</si>
  <si>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</si>
  <si>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</si>
  <si>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</si>
  <si>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</si>
  <si>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</si>
  <si>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</si>
  <si>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</si>
  <si>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</si>
  <si>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</si>
  <si>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</si>
  <si>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</si>
  <si>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</si>
  <si>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</si>
  <si>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</si>
  <si>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</si>
  <si>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</si>
  <si>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</si>
  <si>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</si>
  <si>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</si>
  <si>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</si>
  <si>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</si>
  <si>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</si>
  <si>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</si>
  <si>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</si>
  <si>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</si>
  <si>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</si>
  <si>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</si>
  <si>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</si>
  <si>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</si>
  <si>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</si>
  <si>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</si>
  <si>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</si>
  <si>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</si>
  <si>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</si>
  <si>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</si>
  <si>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</si>
  <si>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</si>
  <si>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</si>
  <si>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</si>
  <si>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</si>
  <si>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</si>
  <si>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</si>
  <si>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</si>
  <si>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</si>
  <si>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</si>
  <si>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</si>
  <si>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</si>
  <si>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</si>
  <si>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</si>
  <si>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</si>
  <si>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</si>
  <si>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</si>
  <si>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</si>
  <si>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</si>
  <si>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</si>
  <si>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</si>
  <si>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</si>
  <si>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</si>
  <si>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</si>
  <si>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</si>
  <si>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</si>
  <si>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</si>
  <si>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</si>
  <si>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</si>
  <si>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</si>
  <si>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</si>
  <si>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</si>
  <si>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</si>
  <si>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</si>
  <si>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</si>
  <si>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</si>
  <si>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</si>
  <si>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</si>
  <si>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</si>
  <si>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</si>
  <si>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</si>
  <si>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</si>
  <si>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</si>
  <si>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</si>
  <si>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</si>
  <si>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</si>
  <si>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</si>
  <si>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</si>
  <si>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</si>
  <si>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</si>
  <si>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</si>
  <si>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</si>
  <si>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</si>
  <si>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</si>
  <si>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</si>
  <si>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</si>
  <si>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</si>
  <si>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</si>
  <si>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</si>
  <si>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</si>
  <si>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</si>
  <si>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</si>
  <si>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</si>
  <si>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</si>
  <si>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</si>
  <si>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</si>
  <si>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</si>
  <si>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</si>
  <si>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</si>
  <si>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</si>
  <si>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</si>
  <si>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</si>
  <si>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</si>
  <si>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</si>
  <si>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</si>
  <si>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</si>
  <si>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</si>
  <si>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</si>
  <si>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</si>
  <si>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</si>
  <si>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</si>
  <si>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</si>
  <si>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</si>
  <si>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</si>
  <si>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</si>
  <si>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</si>
  <si>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</si>
  <si>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</si>
  <si>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</si>
  <si>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</si>
  <si>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</si>
  <si>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</si>
  <si>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</si>
  <si>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</si>
  <si>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</si>
  <si>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</si>
  <si>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</si>
  <si>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</si>
  <si>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</si>
  <si>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</si>
  <si>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</si>
  <si>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</si>
  <si>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</si>
  <si>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</si>
  <si>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</si>
  <si>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</si>
  <si>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</si>
  <si>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</si>
  <si>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</si>
  <si>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</si>
  <si>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</si>
  <si>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</si>
  <si>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</si>
  <si>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</si>
  <si>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</si>
  <si>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</si>
  <si>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</si>
  <si>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</si>
  <si>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</si>
  <si>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</si>
  <si>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</si>
  <si>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</si>
  <si>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</si>
  <si>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</si>
  <si>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</si>
  <si>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</si>
  <si>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</si>
  <si>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</si>
  <si>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</si>
  <si>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</si>
  <si>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</si>
  <si>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</si>
  <si>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</si>
  <si>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</si>
  <si>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</si>
  <si>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</si>
  <si>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</si>
  <si>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</si>
  <si>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</si>
  <si>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</si>
  <si>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</si>
  <si>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</si>
  <si>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</si>
  <si>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</si>
  <si>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</si>
  <si>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</si>
  <si>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</si>
  <si>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</si>
  <si>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</si>
  <si>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</si>
  <si>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</si>
  <si>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</si>
  <si>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</si>
  <si>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</si>
  <si>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</si>
  <si>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</si>
  <si>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</si>
  <si>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</si>
  <si>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</si>
  <si>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</si>
  <si>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</si>
  <si>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</si>
  <si>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</si>
  <si>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</si>
  <si>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</si>
  <si>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</si>
  <si>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</si>
  <si>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</si>
  <si>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</si>
  <si>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</si>
  <si>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</si>
  <si>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</si>
  <si>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</si>
  <si>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</si>
  <si>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</si>
  <si>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</si>
  <si>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</si>
  <si>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</si>
  <si>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</si>
  <si>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</si>
  <si>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</si>
  <si>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</si>
  <si>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</si>
  <si>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</si>
  <si>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</si>
  <si>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</si>
  <si>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</si>
  <si>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</si>
  <si>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</si>
  <si>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</si>
  <si>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</si>
  <si>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</si>
  <si>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</si>
  <si>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</si>
  <si>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</si>
  <si>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</si>
  <si>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</si>
  <si>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</si>
  <si>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</si>
  <si>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</si>
  <si>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</si>
  <si>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</si>
  <si>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</si>
  <si>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</si>
  <si>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</si>
  <si>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</si>
  <si>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</si>
  <si>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</si>
  <si>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</si>
  <si>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</si>
  <si>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</si>
  <si>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</si>
  <si>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</si>
  <si>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</si>
  <si>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</si>
  <si>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</si>
  <si>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</si>
  <si>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</si>
  <si>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</si>
  <si>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</si>
  <si>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</si>
  <si>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</si>
  <si>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</si>
  <si>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</si>
  <si>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</si>
  <si>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</si>
  <si>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</si>
  <si>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</si>
  <si>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</si>
  <si>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</si>
  <si>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</si>
  <si>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</si>
  <si>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</si>
  <si>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</si>
  <si>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</si>
  <si>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</si>
  <si>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</si>
  <si>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</si>
  <si>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</si>
  <si>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</si>
  <si>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</si>
  <si>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</si>
  <si>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</si>
  <si>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</si>
  <si>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</si>
  <si>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</si>
  <si>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</si>
  <si>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</si>
  <si>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</si>
  <si>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</si>
  <si>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</si>
  <si>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</si>
  <si>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</si>
  <si>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</si>
  <si>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</si>
  <si>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</si>
  <si>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</si>
  <si>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</si>
  <si>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</si>
  <si>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</si>
  <si>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</si>
  <si>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</si>
  <si>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</si>
  <si>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</si>
  <si>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</si>
  <si>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</si>
  <si>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</si>
  <si>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</si>
  <si>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</si>
  <si>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</si>
  <si>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</si>
  <si>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</si>
  <si>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</si>
  <si>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</si>
  <si>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</si>
  <si>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</si>
  <si>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</si>
  <si>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</si>
  <si>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</si>
  <si>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</si>
  <si>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</si>
  <si>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</si>
  <si>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</si>
  <si>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</si>
  <si>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</si>
  <si>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</si>
  <si>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</si>
  <si>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</si>
  <si>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</si>
  <si>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</si>
  <si>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</si>
  <si>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</si>
  <si>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</si>
  <si>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</si>
  <si>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</si>
  <si>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</si>
  <si>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</si>
  <si>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</si>
  <si>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</si>
  <si>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</si>
  <si>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</si>
  <si>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</si>
  <si>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</si>
  <si>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</si>
  <si>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</si>
  <si>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</si>
  <si>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</si>
  <si>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</si>
  <si>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</si>
  <si>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</si>
  <si>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</si>
  <si>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</si>
  <si>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</si>
  <si>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</si>
  <si>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</si>
  <si>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</si>
  <si>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</si>
  <si>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</si>
  <si>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</si>
  <si>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</si>
  <si>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</si>
  <si>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</si>
  <si>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</si>
  <si>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</si>
  <si>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</si>
  <si>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</si>
  <si>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</si>
  <si>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</si>
  <si>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</si>
  <si>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</si>
  <si>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</si>
  <si>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</si>
  <si>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</si>
  <si>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</si>
  <si>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</si>
  <si>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</si>
  <si>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</si>
  <si>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</si>
  <si>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</si>
  <si>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</si>
  <si>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</si>
  <si>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</si>
  <si>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</si>
  <si>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</si>
  <si>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</si>
  <si>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</si>
  <si>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</si>
  <si>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</si>
  <si>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</si>
  <si>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</si>
  <si>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</si>
  <si>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</si>
  <si>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</si>
  <si>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</si>
  <si>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</si>
  <si>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</si>
  <si>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</si>
  <si>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</si>
  <si>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</si>
  <si>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</si>
  <si>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</si>
  <si>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</si>
  <si>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</si>
  <si>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</si>
  <si>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</si>
  <si>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</si>
  <si>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</si>
  <si>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</si>
  <si>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</si>
  <si>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</si>
  <si>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</si>
  <si>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</si>
  <si>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</si>
  <si>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</si>
  <si>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</si>
  <si>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</si>
  <si>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</si>
  <si>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</si>
  <si>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</si>
  <si>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</si>
  <si>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</si>
  <si>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</si>
  <si>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</si>
  <si>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</si>
  <si>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</si>
  <si>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</si>
  <si>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</si>
  <si>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</si>
  <si>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</si>
  <si>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</si>
  <si>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</si>
  <si>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</si>
  <si>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</si>
  <si>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</si>
  <si>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</si>
  <si>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</si>
  <si>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</si>
  <si>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</si>
  <si>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</si>
  <si>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</si>
  <si>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</si>
  <si>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</si>
  <si>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</si>
  <si>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</si>
  <si>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</si>
  <si>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</si>
  <si>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</si>
  <si>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</si>
  <si>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</si>
  <si>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</si>
  <si>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</si>
  <si>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</si>
  <si>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</si>
  <si>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</si>
  <si>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</si>
  <si>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</si>
  <si>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</si>
  <si>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</si>
  <si>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</si>
  <si>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</si>
  <si>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</si>
  <si>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</si>
  <si>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</si>
  <si>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</si>
  <si>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</si>
  <si>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</si>
  <si>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</si>
  <si>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</si>
  <si>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</si>
  <si>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</si>
  <si>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</si>
  <si>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</si>
  <si>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</si>
  <si>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</si>
  <si>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</si>
  <si>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</si>
  <si>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</si>
  <si>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</si>
  <si>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</si>
  <si>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</si>
  <si>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</si>
  <si>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</si>
  <si>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</si>
  <si>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</si>
  <si>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</si>
  <si>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</si>
  <si>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</si>
  <si>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</si>
  <si>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</si>
  <si>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</si>
  <si>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</si>
  <si>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</si>
  <si>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</si>
  <si>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</si>
  <si>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</si>
  <si>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</si>
  <si>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</si>
  <si>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</si>
  <si>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</si>
  <si>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</si>
  <si>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</si>
  <si>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</si>
  <si>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</si>
  <si>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</si>
  <si>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</si>
  <si>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</si>
  <si>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</si>
  <si>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</si>
  <si>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</si>
  <si>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</si>
  <si>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</si>
  <si>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</si>
  <si>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</si>
  <si>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</si>
  <si>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</si>
  <si>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</si>
  <si>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</si>
  <si>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</si>
  <si>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</si>
  <si>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</si>
  <si>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</si>
  <si>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</si>
  <si>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</si>
  <si>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</si>
  <si>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</si>
  <si>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</si>
  <si>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</si>
  <si>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</si>
  <si>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</si>
  <si>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</si>
  <si>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</si>
  <si>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</si>
  <si>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</si>
  <si>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</si>
  <si>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</si>
  <si>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</si>
  <si>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</si>
  <si>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</si>
  <si>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</si>
  <si>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</si>
  <si>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</si>
  <si>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</si>
  <si>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</si>
  <si>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</si>
  <si>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</si>
  <si>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</si>
  <si>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</si>
  <si>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</si>
  <si>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</si>
  <si>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</si>
  <si>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</si>
  <si>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</si>
  <si>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</si>
  <si>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</si>
  <si>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</si>
  <si>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</si>
  <si>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</si>
  <si>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</si>
  <si>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</si>
  <si>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</si>
  <si>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</si>
  <si>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</si>
  <si>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</si>
  <si>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</si>
  <si>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</si>
  <si>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</si>
  <si>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</si>
  <si>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</si>
  <si>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</si>
  <si>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</si>
  <si>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</si>
  <si>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</si>
  <si>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</si>
  <si>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</si>
  <si>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</si>
  <si>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</si>
  <si>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</si>
  <si>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</si>
  <si>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</si>
  <si>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</si>
  <si>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</si>
  <si>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</si>
  <si>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</si>
  <si>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</si>
  <si>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</si>
  <si>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</si>
  <si>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</si>
  <si>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</si>
  <si>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</si>
  <si>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</si>
  <si>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</si>
  <si>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</si>
  <si>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</si>
  <si>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</si>
  <si>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</si>
  <si>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</si>
  <si>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</si>
  <si>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</si>
  <si>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</si>
  <si>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</si>
  <si>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</si>
  <si>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</si>
  <si>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</si>
  <si>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</si>
  <si>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</si>
  <si>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</si>
  <si>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</si>
  <si>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</si>
  <si>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</si>
  <si>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</si>
  <si>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</si>
  <si>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</si>
  <si>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</si>
  <si>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</si>
  <si>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</si>
  <si>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</si>
  <si>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</si>
  <si>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</si>
  <si>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</si>
  <si>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</si>
  <si>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</si>
  <si>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</si>
  <si>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</si>
  <si>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</si>
  <si>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</si>
  <si>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</si>
  <si>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</si>
  <si>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</si>
  <si>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</si>
  <si>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</si>
  <si>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</si>
  <si>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</si>
  <si>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</si>
  <si>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</si>
  <si>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</si>
  <si>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</si>
  <si>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</si>
  <si>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</si>
  <si>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</si>
  <si>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</si>
  <si>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</si>
  <si>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</si>
  <si>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</si>
  <si>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</si>
  <si>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</si>
  <si>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</si>
  <si>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</si>
  <si>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</si>
  <si>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</si>
  <si>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</si>
  <si>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</si>
  <si>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</si>
  <si>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</si>
  <si>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</si>
  <si>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</si>
  <si>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</si>
  <si>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</si>
  <si>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</si>
  <si>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</si>
  <si>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</si>
  <si>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</si>
  <si>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</si>
  <si>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</si>
  <si>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</si>
  <si>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</si>
  <si>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</si>
  <si>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</si>
  <si>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</si>
  <si>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</si>
  <si>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</si>
  <si>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</si>
  <si>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</si>
  <si>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</si>
  <si>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</si>
  <si>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</si>
  <si>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</si>
  <si>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</si>
  <si>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</si>
  <si>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</si>
  <si>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</si>
  <si>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</si>
  <si>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</si>
  <si>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</si>
  <si>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</si>
  <si>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</si>
  <si>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</si>
  <si>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</si>
  <si>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</si>
  <si>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</si>
  <si>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</si>
  <si>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</si>
  <si>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</si>
  <si>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</si>
  <si>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</si>
  <si>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</si>
  <si>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</si>
  <si>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</si>
  <si>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</si>
  <si>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</si>
  <si>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</si>
  <si>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</si>
  <si>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</si>
  <si>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</si>
  <si>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</si>
  <si>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</si>
  <si>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</si>
  <si>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</si>
  <si>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</si>
  <si>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</si>
  <si>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</si>
  <si>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</si>
  <si>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</si>
  <si>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</si>
  <si>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</si>
  <si>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</si>
  <si>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</si>
  <si>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</si>
  <si>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</si>
  <si>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</si>
  <si>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</si>
  <si>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</si>
  <si>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</si>
  <si>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</si>
  <si>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</si>
  <si>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</si>
  <si>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</si>
  <si>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</si>
  <si>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</si>
  <si>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</si>
  <si>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</si>
  <si>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</si>
  <si>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</si>
  <si>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</si>
  <si>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</si>
  <si>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</si>
  <si>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</si>
  <si>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</si>
  <si>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</si>
  <si>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</si>
  <si>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</si>
  <si>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</si>
  <si>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</si>
  <si>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</si>
  <si>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</si>
  <si>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</si>
  <si>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</si>
  <si>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</si>
  <si>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</si>
  <si>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</si>
  <si>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</si>
  <si>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</si>
  <si>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</si>
  <si>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</si>
  <si>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</si>
  <si>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</si>
  <si>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</si>
  <si>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</si>
  <si>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</si>
  <si>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</si>
  <si>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</si>
  <si>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</si>
  <si>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</si>
  <si>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</si>
  <si>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</si>
  <si>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</si>
  <si>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</si>
  <si>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</si>
  <si>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</si>
  <si>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</si>
  <si>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</si>
  <si>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</si>
  <si>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</si>
  <si>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</si>
  <si>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</si>
  <si>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</si>
  <si>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</si>
  <si>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</si>
  <si>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</si>
  <si>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</si>
  <si>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</si>
  <si>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</si>
  <si>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</si>
  <si>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</si>
  <si>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</si>
  <si>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</si>
  <si>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</si>
  <si>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</si>
  <si>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</si>
  <si>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</si>
  <si>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</si>
  <si>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</si>
  <si>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</si>
  <si>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</si>
  <si>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</si>
  <si>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</si>
  <si>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</si>
  <si>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</si>
  <si>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</si>
  <si>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</si>
  <si>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</si>
  <si>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</si>
  <si>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</si>
  <si>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</si>
  <si>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</si>
  <si>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</si>
  <si>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</si>
  <si>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</si>
  <si>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</si>
  <si>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</si>
  <si>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</si>
  <si>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</si>
  <si>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</si>
  <si>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</si>
  <si>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</si>
  <si>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</si>
  <si>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</si>
  <si>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</si>
  <si>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</si>
  <si>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</si>
  <si>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</si>
  <si>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</si>
  <si>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</si>
  <si>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</si>
  <si>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</si>
  <si>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</si>
  <si>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</si>
  <si>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</si>
  <si>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</si>
  <si>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</si>
  <si>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</si>
  <si>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</si>
  <si>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</si>
  <si>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</si>
  <si>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</si>
  <si>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</si>
  <si>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</si>
  <si>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</si>
  <si>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</si>
  <si>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</si>
  <si>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</si>
  <si>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</si>
  <si>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</si>
  <si>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</si>
  <si>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</si>
  <si>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</si>
  <si>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</si>
  <si>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</si>
  <si>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</si>
  <si>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</si>
  <si>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</si>
  <si>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</si>
  <si>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</si>
  <si>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</si>
  <si>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</si>
  <si>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</si>
  <si>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</si>
  <si>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</si>
  <si>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</si>
  <si>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</si>
  <si>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</si>
  <si>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</si>
  <si>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</si>
  <si>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</si>
  <si>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</si>
  <si>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</si>
  <si>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</si>
  <si>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</si>
  <si>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</si>
  <si>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</si>
  <si>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</si>
  <si>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</si>
  <si>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</si>
  <si>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</si>
  <si>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</si>
  <si>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</si>
  <si>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</si>
  <si>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</si>
  <si>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</si>
  <si>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</si>
  <si>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</si>
  <si>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</si>
  <si>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</si>
  <si>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</si>
  <si>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</si>
  <si>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</si>
  <si>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</si>
  <si>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</si>
  <si>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</si>
  <si>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</si>
  <si>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</si>
  <si>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</si>
  <si>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</si>
  <si>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</si>
  <si>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</si>
  <si>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</si>
  <si>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</si>
  <si>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</si>
  <si>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</si>
  <si>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</si>
  <si>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</si>
  <si>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</si>
  <si>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</si>
  <si>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</si>
  <si>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</si>
  <si>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</si>
  <si>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</si>
  <si>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</si>
  <si>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</si>
  <si>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</si>
  <si>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</si>
  <si>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</si>
  <si>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</si>
  <si>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</si>
  <si>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</si>
  <si>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</si>
  <si>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</si>
  <si>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</si>
  <si>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</si>
  <si>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</si>
  <si>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</si>
  <si>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</si>
  <si>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</si>
  <si>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</si>
  <si>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</si>
  <si>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</si>
  <si>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</si>
  <si>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</si>
  <si>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</si>
  <si>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</si>
  <si>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</si>
  <si>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</si>
  <si>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</si>
  <si>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</si>
  <si>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</si>
  <si>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</si>
  <si>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</si>
  <si>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</si>
  <si>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</si>
  <si>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</si>
  <si>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</si>
  <si>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</si>
  <si>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</si>
  <si>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</si>
  <si>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</si>
  <si>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</si>
  <si>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</si>
  <si>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</si>
  <si>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</si>
  <si>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</si>
  <si>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</si>
  <si>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</si>
  <si>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</si>
  <si>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</si>
  <si>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</si>
  <si>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</si>
  <si>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</si>
  <si>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</si>
  <si>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</si>
  <si>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</si>
  <si>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</si>
  <si>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</si>
  <si>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</si>
  <si>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</si>
  <si>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</si>
  <si>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</si>
  <si>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</si>
  <si>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</si>
  <si>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</si>
  <si>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</si>
  <si>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</si>
  <si>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</si>
  <si>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</si>
  <si>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</si>
  <si>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</si>
  <si>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</si>
  <si>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</si>
  <si>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</si>
  <si>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</si>
  <si>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</si>
  <si>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</si>
  <si>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</si>
  <si>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</si>
  <si>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</si>
  <si>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</si>
  <si>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</si>
  <si>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</si>
  <si>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</si>
  <si>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</si>
  <si>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</si>
  <si>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</si>
  <si>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</si>
  <si>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</si>
  <si>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</si>
  <si>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</si>
  <si>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</si>
  <si>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</si>
  <si>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</si>
  <si>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</si>
  <si>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</si>
  <si>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</si>
  <si>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</si>
  <si>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</si>
  <si>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</si>
  <si>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</si>
  <si>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</si>
  <si>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</si>
  <si>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</si>
  <si>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</si>
  <si>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</si>
  <si>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</si>
  <si>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</si>
  <si>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</si>
  <si>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</si>
  <si>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</si>
  <si>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</si>
  <si>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</si>
  <si>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</si>
  <si>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</si>
  <si>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</si>
  <si>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</si>
  <si>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</si>
  <si>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</si>
  <si>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</si>
  <si>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</si>
  <si>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</si>
  <si>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</si>
  <si>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</si>
  <si>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</si>
  <si>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</si>
  <si>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</si>
  <si>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</si>
  <si>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</si>
  <si>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</si>
  <si>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</si>
  <si>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</si>
  <si>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</si>
  <si>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</si>
  <si>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</si>
  <si>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</si>
  <si>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</si>
  <si>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</si>
  <si>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</si>
  <si>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</si>
  <si>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</si>
  <si>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</si>
  <si>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</si>
  <si>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</si>
  <si>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</si>
  <si>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</si>
  <si>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</si>
  <si>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</si>
  <si>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</si>
  <si>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</si>
  <si>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</si>
  <si>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</si>
  <si>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</si>
  <si>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</si>
  <si>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</si>
  <si>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</si>
  <si>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</si>
  <si>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</si>
  <si>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</si>
  <si>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</si>
  <si>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</si>
  <si>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</si>
  <si>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</si>
  <si>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</si>
  <si>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</si>
  <si>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</si>
  <si>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</si>
  <si>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</si>
  <si>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</si>
  <si>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</si>
  <si>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</si>
  <si>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</si>
  <si>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</si>
  <si>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</si>
  <si>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</si>
  <si>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</si>
  <si>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</si>
  <si>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</si>
  <si>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</si>
  <si>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</si>
  <si>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</si>
  <si>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</si>
  <si>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</si>
  <si>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</si>
  <si>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</si>
  <si>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</si>
  <si>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</si>
  <si>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</si>
  <si>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</si>
  <si>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</si>
  <si>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</si>
  <si>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</si>
  <si>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</si>
  <si>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</si>
  <si>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</si>
  <si>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</si>
  <si>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</si>
  <si>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</si>
  <si>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</si>
  <si>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</si>
  <si>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</si>
  <si>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</si>
  <si>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</si>
  <si>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</si>
  <si>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</si>
  <si>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</si>
  <si>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</si>
  <si>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</si>
  <si>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</si>
  <si>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</si>
  <si>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</si>
  <si>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</si>
  <si>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</si>
  <si>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</si>
  <si>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</si>
  <si>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</si>
  <si>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</si>
  <si>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</si>
  <si>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</si>
  <si>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</si>
  <si>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</si>
  <si>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</si>
  <si>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</si>
  <si>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</si>
  <si>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</si>
  <si>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</si>
  <si>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</si>
  <si>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</si>
  <si>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</si>
  <si>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</si>
  <si>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</si>
  <si>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</si>
  <si>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</si>
  <si>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</si>
  <si>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</si>
  <si>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</si>
  <si>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</si>
  <si>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</si>
  <si>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</si>
  <si>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</si>
  <si>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</si>
  <si>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</si>
  <si>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</si>
  <si>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</si>
  <si>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</si>
  <si>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</si>
  <si>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</si>
  <si>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</si>
  <si>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</si>
  <si>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</si>
  <si>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</si>
  <si>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</si>
  <si>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</si>
  <si>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</si>
  <si>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</si>
  <si>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</si>
  <si>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</si>
  <si>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</si>
  <si>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</si>
  <si>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</si>
  <si>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</si>
  <si>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</si>
  <si>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</si>
  <si>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</si>
  <si>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</si>
  <si>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</si>
  <si>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</si>
  <si>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</si>
  <si>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</si>
  <si>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</si>
  <si>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</si>
  <si>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</si>
  <si>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</si>
  <si>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</si>
  <si>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</si>
  <si>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</si>
  <si>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</si>
  <si>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</si>
  <si>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</si>
  <si>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</si>
  <si>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</si>
  <si>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</si>
  <si>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</si>
  <si>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</si>
  <si>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</si>
  <si>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</si>
  <si>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</si>
  <si>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</si>
  <si>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</si>
  <si>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</si>
  <si>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</si>
  <si>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</si>
  <si>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</si>
  <si>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</si>
  <si>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</si>
  <si>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</si>
  <si>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</si>
  <si>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</si>
  <si>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</si>
  <si>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</si>
  <si>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</si>
  <si>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</si>
  <si>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</si>
  <si>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</si>
  <si>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</si>
  <si>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</si>
  <si>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</si>
  <si>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</si>
  <si>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</si>
  <si>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</si>
  <si>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</si>
  <si>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</si>
  <si>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</si>
  <si>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</si>
  <si>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</si>
  <si>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</si>
  <si>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</si>
  <si>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</si>
  <si>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</si>
  <si>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</si>
  <si>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</si>
  <si>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</si>
  <si>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</si>
  <si>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</si>
  <si>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</si>
  <si>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</si>
  <si>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</si>
  <si>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</si>
  <si>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</si>
  <si>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</si>
  <si>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</si>
  <si>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</si>
  <si>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</si>
  <si>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</si>
  <si>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</si>
  <si>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</si>
  <si>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</si>
  <si>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</si>
  <si>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</si>
  <si>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</si>
  <si>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</si>
  <si>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</si>
  <si>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</si>
  <si>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</si>
  <si>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</si>
  <si>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</si>
  <si>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</si>
  <si>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</si>
  <si>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</si>
  <si>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</si>
  <si>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</si>
  <si>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</si>
  <si>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</si>
  <si>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</si>
  <si>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</si>
  <si>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</si>
  <si>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</si>
  <si>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</si>
  <si>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</si>
  <si>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</si>
  <si>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</si>
  <si>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</si>
  <si>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</si>
  <si>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</si>
  <si>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</si>
  <si>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</si>
  <si>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</si>
  <si>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</si>
  <si>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</si>
  <si>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</si>
  <si>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</si>
  <si>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</si>
  <si>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</si>
  <si>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</si>
  <si>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</si>
  <si>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</si>
  <si>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</si>
  <si>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</si>
  <si>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</si>
  <si>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</si>
  <si>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</si>
  <si>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</si>
  <si>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</si>
  <si>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</si>
  <si>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</si>
  <si>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</si>
  <si>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</si>
  <si>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</si>
  <si>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</si>
  <si>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</si>
  <si>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</si>
  <si>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</si>
  <si>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</si>
  <si>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</si>
  <si>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</si>
  <si>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</si>
  <si>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</si>
  <si>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</si>
  <si>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</si>
  <si>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</si>
  <si>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</si>
  <si>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</si>
  <si>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</si>
  <si>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</si>
  <si>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</si>
  <si>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</si>
  <si>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</si>
  <si>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</si>
  <si>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</si>
  <si>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</si>
  <si>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</si>
  <si>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</si>
  <si>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</si>
  <si>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</si>
  <si>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</si>
  <si>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</si>
  <si>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</si>
  <si>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</si>
  <si>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</si>
  <si>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</si>
  <si>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</si>
  <si>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</si>
  <si>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</si>
  <si>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</si>
  <si>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</si>
  <si>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</si>
  <si>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</si>
  <si>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</si>
  <si>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</si>
  <si>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</si>
  <si>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</si>
  <si>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</si>
  <si>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</si>
  <si>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</si>
  <si>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</si>
  <si>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</si>
  <si>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</si>
  <si>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</si>
  <si>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</si>
  <si>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</si>
  <si>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</si>
  <si>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</si>
  <si>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</si>
  <si>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</si>
  <si>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</si>
  <si>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</si>
  <si>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</si>
  <si>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</si>
  <si>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</si>
  <si>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</si>
  <si>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</si>
  <si>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</si>
  <si>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</si>
  <si>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</si>
  <si>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</si>
  <si>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</si>
  <si>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</si>
  <si>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</si>
  <si>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</si>
  <si>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</si>
  <si>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</si>
  <si>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</si>
  <si>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</si>
  <si>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</si>
  <si>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</si>
  <si>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</si>
  <si>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</si>
  <si>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</si>
  <si>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</si>
  <si>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</si>
  <si>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</si>
  <si>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</si>
  <si>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</si>
  <si>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</si>
  <si>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</si>
  <si>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</si>
  <si>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</si>
  <si>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</si>
  <si>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</si>
  <si>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</si>
  <si>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</si>
  <si>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</si>
  <si>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</si>
  <si>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</si>
  <si>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</si>
  <si>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</si>
  <si>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</si>
  <si>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</si>
  <si>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</si>
  <si>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</si>
  <si>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</si>
  <si>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</si>
  <si>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</si>
  <si>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</si>
  <si>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</si>
  <si>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</si>
  <si>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</si>
  <si>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</si>
  <si>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</si>
  <si>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</si>
  <si>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</si>
  <si>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</si>
  <si>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</si>
  <si>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</si>
  <si>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</si>
  <si>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</si>
  <si>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</si>
  <si>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</si>
  <si>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</si>
  <si>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</si>
  <si>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</si>
  <si>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</si>
  <si>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</si>
  <si>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</si>
  <si>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</si>
  <si>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</si>
  <si>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</si>
  <si>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</si>
  <si>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</si>
  <si>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</si>
  <si>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</si>
  <si>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</si>
  <si>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</si>
  <si>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</si>
  <si>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</si>
  <si>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</si>
  <si>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</si>
  <si>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</si>
  <si>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</si>
  <si>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</si>
  <si>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</si>
  <si>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</si>
  <si>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</si>
  <si>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</si>
  <si>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</si>
  <si>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</si>
  <si>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</si>
  <si>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</si>
  <si>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</si>
  <si>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</si>
  <si>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</si>
  <si>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</si>
  <si>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</si>
  <si>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</si>
  <si>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</si>
  <si>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</si>
  <si>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</si>
  <si>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</si>
  <si>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</si>
  <si>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</si>
  <si>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</si>
  <si>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</si>
  <si>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</si>
  <si>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</si>
  <si>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</si>
  <si>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</si>
  <si>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</si>
  <si>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</si>
  <si>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</si>
  <si>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</si>
  <si>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</si>
  <si>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</si>
  <si>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</si>
  <si>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</si>
  <si>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</si>
  <si>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</si>
  <si>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</si>
  <si>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</si>
  <si>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</si>
  <si>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</si>
  <si>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</si>
  <si>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</si>
  <si>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</si>
  <si>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</si>
  <si>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</si>
  <si>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</si>
  <si>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</si>
  <si>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</si>
  <si>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</si>
  <si>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</si>
  <si>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</si>
  <si>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</si>
  <si>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</si>
  <si>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</si>
  <si>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</si>
  <si>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</si>
  <si>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</si>
  <si>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</si>
  <si>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</si>
  <si>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</si>
  <si>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</si>
  <si>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</si>
  <si>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</si>
  <si>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</si>
  <si>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</si>
  <si>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</si>
  <si>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</si>
  <si>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</si>
  <si>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</si>
  <si>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</si>
  <si>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</si>
  <si>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</si>
  <si>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</si>
  <si>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</si>
  <si>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</si>
  <si>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</si>
  <si>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</si>
  <si>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</si>
  <si>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</si>
  <si>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</si>
  <si>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</si>
  <si>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</si>
  <si>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</si>
  <si>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</si>
  <si>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</si>
  <si>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</si>
  <si>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</si>
  <si>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</si>
  <si>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</si>
  <si>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</si>
  <si>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</si>
  <si>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</si>
  <si>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</si>
  <si>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</si>
  <si>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</si>
  <si>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</si>
  <si>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</si>
  <si>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</si>
  <si>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</si>
  <si>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</si>
  <si>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</si>
  <si>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</si>
  <si>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</si>
  <si>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</si>
  <si>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</si>
  <si>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</si>
  <si>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</si>
  <si>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</si>
  <si>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</si>
  <si>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</si>
  <si>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</si>
  <si>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</si>
  <si>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</si>
  <si>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</si>
  <si>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</si>
  <si>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</si>
  <si>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</si>
  <si>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</si>
  <si>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</si>
  <si>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</si>
  <si>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</si>
  <si>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</si>
  <si>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</si>
  <si>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</si>
  <si>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</si>
  <si>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</si>
  <si>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</si>
  <si>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</si>
  <si>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</si>
  <si>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</si>
  <si>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</si>
  <si>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</si>
  <si>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</si>
  <si>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</si>
  <si>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</si>
  <si>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</si>
  <si>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</si>
  <si>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</si>
  <si>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</si>
  <si>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</si>
  <si>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</si>
  <si>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</si>
  <si>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</si>
  <si>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</si>
  <si>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</si>
  <si>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</si>
  <si>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</si>
  <si>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</si>
  <si>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</si>
  <si>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</si>
  <si>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</si>
  <si>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</si>
  <si>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</si>
  <si>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</si>
  <si>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</si>
  <si>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</si>
  <si>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</si>
  <si>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</si>
  <si>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</si>
  <si>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</si>
  <si>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</si>
  <si>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</si>
  <si>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</si>
  <si>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</si>
  <si>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</si>
  <si>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</si>
  <si>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</si>
  <si>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</si>
  <si>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</si>
  <si>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</si>
  <si>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</si>
  <si>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</si>
  <si>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</si>
  <si>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</si>
  <si>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</si>
  <si>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</si>
  <si>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</si>
  <si>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</si>
  <si>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</si>
  <si>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</si>
  <si>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</si>
  <si>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</si>
  <si>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</si>
  <si>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</si>
  <si>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</si>
  <si>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</si>
  <si>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</si>
  <si>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</si>
  <si>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</si>
  <si>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</si>
  <si>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</si>
  <si>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</si>
  <si>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</si>
  <si>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</si>
  <si>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</si>
  <si>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</si>
  <si>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</si>
  <si>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</si>
  <si>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</si>
  <si>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</si>
  <si>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</si>
  <si>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</si>
  <si>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</si>
  <si>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</si>
  <si>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</si>
  <si>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</si>
  <si>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</si>
  <si>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</si>
  <si>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</si>
  <si>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</si>
  <si>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</si>
  <si>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</si>
  <si>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</si>
  <si>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</si>
  <si>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</si>
  <si>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</si>
  <si>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</si>
  <si>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</si>
  <si>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</si>
  <si>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</si>
  <si>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</si>
  <si>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</si>
  <si>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</si>
  <si>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</si>
  <si>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</si>
  <si>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</si>
  <si>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</si>
  <si>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</si>
  <si>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</si>
  <si>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</si>
  <si>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</si>
  <si>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</si>
  <si>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</si>
  <si>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</si>
  <si>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</si>
  <si>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</si>
  <si>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</si>
  <si>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</si>
  <si>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</si>
  <si>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</si>
  <si>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</si>
  <si>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</si>
  <si>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</si>
  <si>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</si>
  <si>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</si>
  <si>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</si>
  <si>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</si>
  <si>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</si>
  <si>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</si>
  <si>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</si>
  <si>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</si>
  <si>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</si>
  <si>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</si>
  <si>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</si>
  <si>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</si>
  <si>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</si>
  <si>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</si>
  <si>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</si>
  <si>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</si>
  <si>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</si>
  <si>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</si>
  <si>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</si>
  <si>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</si>
  <si>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</si>
  <si>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</si>
  <si>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</si>
  <si>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</si>
  <si>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</si>
  <si>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</si>
  <si>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</si>
  <si>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</si>
  <si>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</si>
  <si>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</si>
  <si>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</si>
  <si>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</si>
  <si>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</si>
  <si>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</si>
  <si>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</si>
  <si>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</si>
  <si>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</si>
  <si>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</si>
  <si>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</si>
  <si>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</si>
  <si>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</si>
  <si>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</si>
  <si>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</si>
  <si>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</si>
  <si>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</si>
  <si>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</si>
  <si>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</si>
  <si>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</si>
  <si>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</si>
  <si>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</si>
  <si>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</si>
  <si>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</si>
  <si>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</si>
  <si>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</si>
  <si>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</si>
  <si>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</si>
  <si>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</si>
  <si>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</si>
  <si>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</si>
  <si>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</si>
  <si>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</si>
  <si>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</si>
  <si>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</si>
  <si>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</si>
  <si>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</si>
  <si>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</si>
  <si>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</si>
  <si>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</si>
  <si>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</si>
  <si>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</si>
  <si>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</si>
  <si>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</si>
  <si>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</si>
  <si>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</si>
  <si>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</si>
  <si>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</si>
  <si>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</si>
  <si>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</si>
  <si>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</si>
  <si>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</si>
  <si>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</si>
  <si>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</si>
  <si>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</si>
  <si>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</si>
  <si>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</si>
  <si>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</si>
  <si>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</si>
  <si>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</si>
  <si>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</si>
  <si>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</si>
  <si>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</si>
  <si>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</si>
  <si>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</si>
  <si>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</si>
  <si>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</si>
  <si>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</si>
  <si>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</si>
  <si>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</si>
  <si>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</si>
  <si>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</si>
  <si>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</si>
  <si>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</si>
  <si>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</si>
  <si>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</si>
  <si>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</si>
  <si>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</si>
  <si>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</si>
  <si>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</si>
  <si>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</si>
  <si>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</si>
  <si>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</si>
  <si>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</si>
  <si>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</si>
  <si>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</si>
  <si>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</si>
  <si>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</si>
  <si>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</si>
  <si>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</si>
  <si>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</si>
  <si>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</si>
  <si>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</si>
  <si>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</si>
  <si>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</si>
  <si>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</si>
  <si>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</si>
  <si>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</si>
  <si>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</si>
  <si>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</si>
  <si>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</si>
  <si>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</si>
  <si>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</si>
  <si>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</si>
  <si>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</si>
  <si>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</si>
  <si>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</si>
  <si>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</si>
  <si>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</si>
  <si>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</si>
  <si>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</si>
  <si>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</si>
  <si>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</si>
  <si>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</si>
  <si>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</si>
  <si>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</si>
  <si>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</si>
  <si>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</si>
  <si>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</si>
  <si>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</si>
  <si>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</si>
  <si>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</si>
  <si>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</si>
  <si>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</si>
  <si>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</si>
  <si>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</si>
  <si>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</si>
  <si>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</si>
  <si>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</si>
  <si>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</si>
  <si>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</si>
  <si>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</si>
  <si>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</si>
  <si>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</si>
  <si>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</si>
  <si>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</si>
  <si>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</si>
  <si>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</si>
  <si>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</si>
  <si>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</si>
  <si>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</si>
  <si>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</si>
  <si>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</si>
  <si>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</si>
  <si>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</si>
  <si>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</si>
  <si>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</si>
  <si>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</si>
  <si>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</si>
  <si>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</si>
  <si>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</si>
  <si>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</si>
  <si>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</si>
  <si>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</si>
  <si>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</si>
  <si>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</si>
  <si>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</si>
  <si>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</si>
  <si>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</si>
  <si>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</si>
  <si>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</si>
  <si>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</si>
  <si>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</si>
  <si>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</si>
  <si>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</si>
  <si>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</si>
  <si>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</si>
  <si>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</si>
  <si>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</si>
  <si>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</si>
  <si>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</si>
  <si>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</si>
  <si>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</si>
  <si>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</si>
  <si>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</si>
  <si>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</si>
  <si>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</si>
  <si>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</si>
  <si>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</si>
  <si>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</si>
  <si>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</si>
  <si>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</si>
  <si>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</si>
  <si>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</si>
  <si>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</si>
  <si>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</si>
  <si>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</si>
  <si>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</si>
  <si>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</si>
  <si>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</si>
  <si>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</si>
  <si>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</si>
  <si>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</si>
  <si>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</si>
  <si>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</si>
  <si>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</si>
  <si>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</si>
  <si>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</si>
  <si>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</si>
  <si>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</si>
  <si>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</si>
  <si>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</si>
  <si>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</si>
  <si>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</si>
  <si>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</si>
  <si>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</si>
  <si>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</si>
  <si>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</si>
  <si>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</si>
  <si>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</si>
  <si>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</si>
  <si>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</si>
  <si>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</si>
  <si>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</si>
  <si>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</si>
  <si>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</si>
  <si>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</si>
  <si>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</si>
  <si>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</si>
  <si>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</si>
  <si>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</si>
  <si>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</si>
  <si>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</si>
  <si>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</si>
  <si>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</si>
  <si>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</si>
  <si>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</si>
  <si>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</si>
  <si>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</si>
  <si>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</si>
  <si>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</si>
  <si>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</si>
  <si>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</si>
  <si>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</si>
  <si>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</si>
  <si>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</si>
  <si>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</si>
  <si>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</si>
  <si>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</si>
  <si>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</si>
  <si>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</si>
  <si>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</si>
  <si>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</si>
  <si>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</si>
  <si>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</si>
  <si>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</si>
  <si>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</si>
  <si>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</si>
  <si>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</si>
  <si>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</si>
  <si>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</si>
  <si>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</si>
  <si>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</si>
  <si>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</si>
  <si>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</si>
  <si>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</si>
  <si>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</si>
  <si>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</si>
  <si>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</si>
  <si>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</si>
  <si>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</si>
  <si>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</si>
  <si>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</si>
  <si>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</si>
  <si>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</si>
  <si>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</si>
  <si>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</si>
  <si>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</si>
  <si>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</si>
  <si>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</si>
  <si>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</si>
  <si>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</si>
  <si>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</si>
  <si>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</si>
  <si>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</si>
  <si>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</si>
  <si>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</si>
  <si>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</si>
  <si>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</si>
  <si>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</si>
  <si>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</si>
  <si>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</si>
  <si>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</si>
  <si>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</si>
  <si>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</si>
  <si>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</si>
  <si>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</si>
  <si>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</si>
  <si>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</si>
  <si>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</si>
  <si>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</si>
  <si>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</si>
  <si>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</si>
  <si>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</si>
  <si>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</si>
  <si>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</si>
  <si>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</si>
  <si>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</si>
  <si>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</si>
  <si>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</si>
  <si>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</si>
  <si>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</si>
  <si>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</si>
  <si>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</si>
  <si>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</si>
  <si>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</si>
  <si>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</si>
  <si>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</si>
  <si>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</si>
  <si>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</si>
  <si>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</si>
  <si>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</si>
  <si>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</si>
  <si>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</si>
  <si>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</si>
  <si>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</si>
  <si>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</si>
  <si>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</si>
  <si>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</si>
  <si>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</si>
  <si>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</si>
  <si>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</si>
  <si>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</si>
  <si>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</si>
  <si>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</si>
  <si>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</si>
  <si>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</si>
  <si>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</si>
  <si>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</si>
  <si>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</si>
  <si>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</si>
  <si>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</si>
  <si>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</si>
  <si>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</si>
  <si>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</si>
  <si>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</si>
  <si>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</si>
  <si>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</si>
  <si>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</si>
  <si>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</si>
  <si>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</si>
  <si>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</si>
  <si>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</si>
  <si>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</si>
  <si>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</si>
  <si>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</si>
  <si>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</si>
  <si>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</si>
  <si>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</si>
  <si>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</si>
  <si>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</si>
  <si>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</si>
  <si>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</si>
  <si>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</si>
  <si>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</si>
  <si>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</si>
  <si>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</si>
  <si>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</si>
  <si>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</si>
  <si>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</si>
  <si>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</si>
  <si>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</si>
  <si>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</si>
  <si>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</si>
  <si>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</si>
  <si>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</si>
  <si>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</si>
  <si>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</si>
  <si>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</si>
  <si>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</si>
  <si>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</si>
  <si>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</si>
  <si>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</si>
  <si>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</si>
  <si>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</si>
  <si>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</si>
  <si>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</si>
  <si>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</si>
  <si>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</si>
  <si>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</si>
  <si>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</si>
  <si>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</si>
  <si>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</si>
  <si>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</si>
  <si>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</si>
  <si>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</si>
  <si>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</si>
  <si>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</si>
  <si>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</si>
  <si>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</si>
  <si>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</si>
  <si>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</si>
  <si>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</si>
  <si>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</si>
  <si>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</si>
  <si>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</si>
  <si>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</si>
  <si>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</si>
  <si>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</si>
  <si>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</si>
  <si>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</si>
  <si>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</si>
  <si>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</si>
  <si>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</si>
  <si>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</si>
  <si>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</si>
  <si>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</si>
  <si>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</si>
  <si>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</si>
  <si>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</si>
  <si>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</si>
  <si>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</si>
  <si>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</si>
  <si>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</si>
  <si>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</si>
  <si>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</si>
  <si>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</si>
  <si>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</si>
  <si>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</si>
  <si>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</si>
  <si>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</si>
  <si>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</si>
  <si>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</si>
  <si>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</si>
  <si>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</si>
  <si>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</si>
  <si>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</si>
  <si>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</si>
  <si>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</si>
  <si>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</si>
  <si>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</si>
  <si>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</si>
  <si>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</si>
  <si>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</si>
  <si>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</si>
  <si>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</si>
  <si>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</si>
  <si>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</si>
  <si>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</si>
  <si>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</si>
  <si>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</si>
  <si>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</si>
  <si>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</si>
  <si>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</si>
  <si>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</si>
  <si>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</si>
  <si>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</si>
  <si>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</si>
  <si>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</si>
  <si>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</si>
  <si>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</si>
  <si>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</si>
  <si>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</si>
  <si>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</si>
  <si>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</si>
  <si>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</si>
  <si>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</si>
  <si>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</si>
  <si>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</si>
  <si>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</si>
  <si>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</si>
  <si>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</si>
  <si>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</si>
  <si>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</si>
  <si>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</si>
  <si>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</si>
  <si>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</si>
  <si>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</si>
  <si>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</si>
  <si>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</si>
  <si>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</si>
  <si>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</si>
  <si>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</si>
  <si>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</si>
  <si>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</si>
  <si>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</si>
  <si>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</si>
  <si>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</si>
  <si>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</si>
  <si>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</si>
  <si>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</si>
  <si>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</si>
  <si>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</si>
  <si>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</si>
  <si>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</si>
  <si>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</si>
  <si>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</si>
  <si>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</si>
  <si>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</si>
  <si>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</si>
  <si>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</si>
  <si>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</si>
  <si>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</si>
  <si>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</si>
  <si>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</si>
  <si>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</si>
  <si>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</si>
  <si>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</si>
  <si>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</si>
  <si>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</si>
  <si>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</si>
  <si>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</si>
  <si>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</si>
  <si>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</si>
  <si>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</si>
  <si>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</si>
  <si>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</si>
  <si>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</si>
  <si>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</si>
  <si>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</si>
  <si>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</si>
  <si>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</si>
  <si>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</si>
  <si>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</si>
  <si>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</si>
  <si>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</si>
  <si>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</si>
  <si>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</si>
  <si>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</si>
  <si>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</si>
  <si>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</si>
  <si>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</si>
  <si>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</si>
  <si>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</si>
  <si>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</si>
  <si>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</si>
  <si>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</si>
  <si>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</si>
  <si>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</si>
  <si>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</si>
  <si>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</si>
  <si>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</si>
  <si>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</si>
  <si>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</si>
  <si>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</si>
  <si>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</si>
  <si>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</si>
  <si>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</si>
  <si>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</si>
  <si>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</si>
  <si>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</si>
  <si>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</si>
  <si>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</si>
  <si>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</si>
  <si>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</si>
  <si>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</si>
  <si>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</si>
  <si>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</si>
  <si>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</si>
  <si>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</si>
  <si>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</si>
  <si>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</si>
  <si>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</si>
  <si>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</si>
  <si>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</si>
  <si>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</si>
  <si>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</si>
  <si>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</si>
  <si>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</si>
  <si>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</si>
  <si>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</si>
  <si>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</si>
  <si>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</si>
  <si>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</si>
  <si>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</si>
  <si>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</si>
  <si>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</si>
  <si>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</si>
  <si>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</si>
  <si>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</si>
  <si>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</si>
  <si>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</si>
  <si>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</si>
  <si>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</si>
  <si>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</si>
  <si>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</si>
  <si>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</si>
  <si>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</si>
  <si>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</si>
  <si>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</si>
  <si>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</si>
  <si>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</si>
  <si>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</si>
  <si>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</si>
  <si>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</si>
  <si>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</si>
  <si>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</si>
  <si>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</si>
  <si>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</si>
  <si>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</si>
  <si>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</si>
  <si>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</si>
  <si>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</si>
  <si>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</si>
  <si>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</si>
  <si>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</si>
  <si>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</si>
  <si>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</si>
  <si>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</si>
  <si>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</si>
  <si>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</si>
  <si>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</si>
  <si>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</si>
  <si>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</si>
  <si>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</si>
  <si>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</si>
  <si>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</si>
  <si>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</si>
  <si>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</si>
  <si>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</si>
  <si>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</si>
  <si>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</si>
  <si>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</si>
  <si>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</si>
  <si>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</si>
  <si>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</si>
  <si>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</si>
  <si>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</si>
  <si>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</si>
  <si>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</si>
  <si>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</si>
  <si>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</si>
  <si>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</si>
  <si>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</si>
  <si>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</si>
  <si>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</si>
  <si>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</si>
  <si>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</si>
  <si>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</si>
  <si>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</si>
  <si>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</si>
  <si>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</si>
  <si>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</si>
  <si>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</si>
  <si>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</si>
  <si>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</si>
  <si>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</si>
  <si>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</si>
  <si>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</si>
  <si>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</si>
  <si>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</si>
  <si>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</si>
  <si>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</si>
  <si>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</si>
  <si>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</si>
  <si>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</si>
  <si>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</si>
  <si>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</si>
  <si>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</si>
  <si>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</si>
  <si>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</si>
  <si>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</si>
  <si>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</si>
  <si>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</si>
  <si>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</si>
  <si>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</si>
  <si>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</si>
  <si>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</si>
  <si>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</si>
  <si>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</si>
  <si>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</si>
  <si>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</si>
  <si>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</si>
  <si>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</si>
  <si>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</si>
  <si>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</si>
  <si>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</si>
  <si>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</si>
  <si>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</si>
  <si>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</si>
  <si>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</si>
  <si>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</si>
  <si>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</si>
  <si>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</si>
  <si>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</si>
  <si>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</si>
  <si>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</si>
  <si>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</si>
  <si>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</si>
  <si>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</si>
  <si>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</si>
  <si>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</si>
  <si>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</si>
  <si>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</si>
  <si>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</si>
  <si>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</si>
  <si>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</si>
  <si>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</si>
  <si>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</si>
  <si>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</si>
  <si>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</si>
  <si>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</si>
  <si>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</si>
  <si>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</si>
  <si>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</si>
  <si>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</si>
  <si>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</si>
  <si>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</si>
  <si>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</si>
  <si>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</si>
  <si>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</si>
  <si>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</si>
  <si>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</si>
  <si>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</si>
  <si>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</si>
  <si>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</si>
  <si>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</si>
  <si>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</si>
  <si>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</si>
  <si>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</si>
  <si>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</si>
  <si>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</si>
  <si>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</si>
  <si>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</si>
  <si>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</si>
  <si>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</si>
  <si>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</si>
  <si>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</si>
  <si>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</si>
  <si>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</si>
  <si>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</si>
  <si>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</si>
  <si>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</si>
  <si>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</si>
  <si>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</si>
  <si>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</si>
  <si>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</si>
  <si>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</si>
  <si>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</si>
  <si>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</si>
  <si>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</si>
  <si>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</si>
  <si>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</si>
  <si>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</si>
  <si>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</si>
  <si>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</si>
  <si>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</si>
  <si>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</si>
  <si>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</si>
  <si>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</si>
  <si>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</si>
  <si>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</si>
  <si>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</si>
  <si>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</si>
  <si>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</si>
  <si>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</si>
  <si>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</si>
  <si>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</si>
  <si>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</si>
  <si>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</si>
  <si>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</si>
  <si>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</si>
  <si>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</si>
  <si>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</si>
  <si>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</si>
  <si>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</si>
  <si>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</si>
  <si>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</si>
  <si>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</si>
  <si>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</si>
  <si>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</si>
  <si>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</si>
  <si>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</si>
  <si>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</si>
  <si>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</si>
  <si>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</si>
  <si>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</si>
  <si>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</si>
  <si>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</si>
  <si>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</si>
  <si>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</si>
  <si>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</si>
  <si>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</si>
  <si>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</si>
  <si>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</si>
  <si>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</si>
  <si>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</si>
  <si>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</si>
  <si>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</si>
  <si>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</si>
  <si>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</si>
  <si>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</si>
  <si>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</si>
  <si>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</si>
  <si>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</si>
  <si>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</si>
  <si>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</si>
  <si>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</si>
  <si>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</si>
  <si>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</si>
  <si>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</si>
  <si>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</si>
  <si>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</si>
  <si>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</si>
  <si>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</si>
  <si>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</si>
  <si>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</si>
  <si>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</si>
  <si>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</si>
  <si>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</si>
  <si>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</si>
  <si>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</si>
  <si>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</si>
  <si>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</si>
  <si>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</si>
  <si>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</si>
  <si>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</si>
  <si>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</si>
  <si>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</si>
  <si>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</si>
  <si>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</si>
  <si>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</si>
  <si>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</si>
  <si>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</si>
  <si>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</si>
  <si>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</si>
  <si>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</si>
  <si>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</si>
  <si>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</si>
  <si>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</si>
  <si>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</si>
  <si>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</si>
  <si>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</si>
  <si>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</si>
  <si>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</si>
  <si>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</si>
  <si>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</si>
  <si>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</si>
  <si>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</si>
  <si>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</si>
  <si>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</si>
  <si>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</si>
  <si>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</si>
  <si>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</si>
  <si>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</si>
  <si>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</si>
  <si>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</si>
  <si>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</si>
  <si>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</si>
  <si>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</si>
  <si>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</si>
  <si>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</si>
  <si>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</si>
  <si>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</si>
  <si>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</si>
  <si>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</si>
  <si>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</si>
  <si>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</si>
  <si>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</si>
  <si>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</si>
  <si>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</si>
  <si>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</si>
  <si>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</si>
  <si>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</si>
  <si>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</si>
  <si>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</si>
  <si>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</si>
  <si>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</si>
  <si>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</si>
  <si>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</si>
  <si>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</si>
  <si>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</si>
  <si>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</si>
  <si>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</si>
  <si>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</si>
  <si>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</si>
  <si>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</si>
  <si>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</si>
  <si>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</si>
  <si>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</si>
  <si>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</si>
  <si>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</si>
  <si>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</si>
  <si>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</si>
  <si>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</si>
  <si>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</si>
  <si>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</si>
  <si>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</si>
  <si>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</si>
  <si>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</si>
  <si>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</si>
  <si>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</si>
  <si>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</si>
  <si>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</si>
  <si>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</si>
  <si>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</si>
  <si>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</si>
  <si>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</si>
  <si>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</si>
  <si>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</si>
  <si>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</si>
  <si>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</si>
  <si>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</si>
  <si>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</si>
  <si>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</si>
  <si>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</si>
  <si>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</si>
  <si>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</si>
  <si>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</si>
  <si>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</si>
  <si>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</si>
  <si>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</si>
  <si>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</si>
  <si>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</si>
  <si>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</si>
  <si>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</si>
  <si>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</si>
  <si>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</si>
  <si>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</si>
  <si>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</si>
  <si>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</si>
  <si>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</si>
  <si>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</si>
  <si>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</si>
  <si>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</si>
  <si>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</si>
  <si>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</si>
  <si>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</si>
  <si>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</si>
  <si>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</si>
  <si>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</si>
  <si>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</si>
  <si>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</si>
  <si>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</si>
  <si>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</si>
  <si>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</si>
  <si>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</si>
  <si>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</si>
  <si>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</si>
  <si>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</si>
  <si>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</si>
  <si>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</si>
  <si>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</si>
  <si>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</si>
  <si>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</si>
  <si>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</si>
  <si>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</si>
  <si>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</si>
  <si>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</si>
  <si>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</si>
  <si>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</si>
  <si>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</si>
  <si>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</si>
  <si>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</si>
  <si>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</si>
  <si>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</si>
  <si>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</si>
  <si>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</si>
  <si>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</si>
  <si>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</si>
  <si>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</si>
  <si>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</si>
  <si>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</si>
  <si>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</si>
  <si>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</si>
  <si>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</si>
  <si>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</si>
  <si>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</si>
  <si>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</si>
  <si>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</si>
  <si>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</si>
  <si>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</si>
  <si>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</si>
  <si>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</si>
  <si>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</si>
  <si>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</si>
  <si>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</si>
  <si>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</si>
  <si>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</si>
  <si>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</si>
  <si>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</si>
  <si>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</si>
  <si>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</si>
  <si>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</si>
  <si>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</si>
  <si>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</si>
  <si>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</si>
  <si>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</si>
  <si>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</si>
  <si>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</si>
  <si>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</si>
  <si>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</si>
  <si>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</si>
  <si>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</si>
  <si>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</si>
  <si>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</si>
  <si>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</si>
  <si>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</si>
  <si>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</si>
  <si>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</si>
  <si>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</si>
  <si>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</si>
  <si>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</si>
  <si>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</si>
  <si>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</si>
  <si>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</si>
  <si>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</si>
  <si>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</si>
  <si>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</si>
  <si>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</si>
  <si>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</si>
  <si>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</si>
  <si>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</si>
  <si>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</si>
  <si>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</si>
  <si>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</si>
  <si>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</si>
  <si>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</si>
  <si>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</si>
  <si>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</si>
  <si>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</si>
  <si>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</si>
  <si>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</si>
  <si>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</si>
  <si>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</si>
  <si>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</si>
  <si>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</si>
  <si>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</si>
  <si>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</si>
  <si>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</si>
  <si>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</si>
  <si>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</si>
  <si>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</si>
  <si>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</si>
  <si>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</si>
  <si>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</si>
  <si>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</si>
  <si>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</si>
  <si>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</si>
  <si>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</si>
  <si>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</si>
  <si>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</si>
  <si>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</si>
  <si>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</si>
  <si>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</si>
  <si>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</si>
  <si>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</si>
  <si>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</si>
  <si>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</si>
  <si>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</si>
  <si>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</si>
  <si>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</si>
  <si>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</si>
  <si>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</si>
  <si>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</si>
  <si>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</si>
  <si>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</si>
  <si>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</si>
  <si>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</si>
  <si>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</si>
  <si>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</si>
  <si>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</si>
  <si>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</si>
  <si>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</si>
  <si>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</si>
  <si>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</si>
  <si>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</si>
  <si>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</si>
  <si>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</si>
  <si>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</si>
  <si>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</si>
  <si>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</si>
  <si>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</si>
  <si>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</si>
  <si>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</si>
  <si>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</si>
  <si>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</si>
  <si>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</si>
  <si>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</si>
  <si>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</si>
  <si>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</si>
  <si>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</si>
  <si>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</si>
  <si>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</si>
  <si>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</si>
  <si>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</si>
  <si>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</si>
  <si>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</si>
  <si>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</si>
  <si>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</si>
  <si>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</si>
  <si>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</si>
  <si>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</si>
  <si>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</si>
  <si>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</si>
  <si>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</si>
  <si>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</si>
  <si>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</si>
  <si>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</si>
  <si>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</si>
  <si>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</si>
  <si>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</si>
  <si>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</si>
  <si>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</si>
  <si>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</si>
  <si>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</si>
  <si>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</si>
  <si>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</si>
  <si>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</si>
  <si>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</si>
  <si>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</si>
  <si>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</si>
  <si>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</si>
  <si>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</si>
  <si>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</si>
  <si>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</si>
  <si>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</si>
  <si>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</si>
  <si>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</si>
  <si>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</si>
  <si>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</si>
  <si>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</si>
  <si>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</si>
  <si>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</si>
  <si>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</si>
  <si>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</si>
  <si>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</si>
  <si>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</si>
  <si>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</si>
  <si>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</si>
  <si>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</si>
  <si>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</si>
  <si>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</si>
  <si>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</si>
  <si>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</si>
  <si>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</si>
  <si>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</si>
  <si>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</si>
  <si>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</si>
  <si>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</si>
  <si>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</si>
  <si>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</si>
  <si>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</si>
  <si>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</si>
  <si>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</si>
  <si>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</si>
  <si>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</si>
  <si>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</si>
  <si>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</si>
  <si>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</si>
  <si>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</si>
  <si>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</si>
  <si>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</si>
  <si>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</si>
  <si>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</si>
  <si>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</si>
  <si>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</si>
  <si>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</si>
  <si>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</si>
  <si>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</si>
  <si>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</si>
  <si>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</si>
  <si>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</si>
  <si>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</si>
  <si>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</si>
  <si>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</si>
  <si>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</si>
  <si>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</si>
  <si>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</si>
  <si>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</si>
  <si>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</si>
  <si>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</si>
  <si>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</si>
  <si>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</si>
  <si>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</si>
  <si>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</si>
  <si>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</si>
  <si>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</si>
  <si>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</si>
  <si>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</si>
  <si>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</si>
  <si>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</si>
  <si>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</si>
  <si>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</si>
  <si>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</si>
  <si>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</si>
  <si>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</si>
  <si>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</si>
  <si>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</si>
  <si>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</si>
  <si>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</si>
  <si>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</si>
  <si>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</si>
  <si>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</si>
  <si>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</si>
  <si>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</si>
  <si>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</si>
  <si>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</si>
  <si>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</si>
  <si>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</si>
  <si>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</si>
  <si>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</si>
  <si>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</si>
  <si>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</si>
  <si>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</si>
  <si>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</si>
  <si>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</si>
  <si>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</si>
  <si>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</si>
  <si>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</si>
  <si>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</si>
  <si>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</si>
  <si>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</si>
  <si>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</si>
  <si>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</si>
  <si>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</si>
  <si>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</si>
  <si>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</si>
  <si>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</si>
  <si>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</si>
  <si>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</si>
  <si>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</si>
  <si>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</si>
  <si>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</si>
  <si>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</si>
  <si>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</si>
  <si>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</si>
  <si>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</si>
  <si>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</si>
  <si>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</si>
  <si>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</si>
  <si>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</si>
  <si>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</si>
  <si>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</si>
  <si>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</si>
  <si>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</si>
  <si>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</si>
  <si>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</si>
  <si>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</si>
  <si>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</si>
  <si>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</si>
  <si>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</si>
  <si>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</si>
  <si>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</si>
  <si>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</si>
  <si>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</si>
  <si>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</si>
  <si>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</si>
  <si>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</si>
  <si>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</si>
  <si>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</si>
  <si>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</si>
  <si>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</si>
  <si>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</si>
  <si>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</si>
  <si>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</si>
  <si>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</si>
  <si>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</si>
  <si>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</si>
  <si>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</si>
  <si>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</si>
  <si>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</si>
  <si>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</si>
  <si>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</si>
  <si>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</si>
  <si>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</si>
  <si>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</si>
  <si>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</si>
  <si>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</si>
  <si>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</si>
  <si>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</si>
  <si>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</si>
  <si>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</si>
  <si>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</si>
  <si>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</si>
  <si>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</si>
  <si>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</si>
  <si>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</si>
  <si>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</si>
  <si>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</si>
  <si>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</si>
  <si>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</si>
  <si>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</si>
  <si>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</si>
  <si>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</si>
  <si>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</si>
  <si>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</si>
  <si>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</si>
  <si>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</si>
  <si>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</si>
  <si>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</si>
  <si>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</si>
  <si>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</si>
  <si>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</si>
  <si>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</si>
  <si>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</si>
  <si>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</si>
  <si>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</si>
  <si>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</si>
  <si>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</si>
  <si>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</si>
  <si>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</si>
  <si>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</si>
  <si>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</si>
  <si>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</si>
  <si>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</si>
  <si>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</si>
  <si>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</si>
  <si>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</si>
  <si>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</si>
  <si>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</si>
  <si>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</si>
  <si>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</si>
  <si>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</si>
  <si>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</si>
  <si>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</si>
  <si>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</si>
  <si>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</si>
  <si>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</si>
  <si>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</si>
  <si>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</si>
  <si>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</si>
  <si>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</si>
  <si>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</si>
  <si>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</si>
  <si>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</si>
  <si>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</si>
  <si>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</si>
  <si>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</si>
  <si>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</si>
  <si>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</si>
  <si>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</si>
  <si>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</si>
  <si>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</si>
  <si>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</si>
  <si>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</si>
  <si>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</si>
  <si>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</si>
  <si>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</si>
  <si>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</si>
  <si>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</si>
  <si>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</si>
  <si>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</si>
  <si>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</si>
  <si>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</si>
  <si>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</si>
  <si>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</si>
  <si>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</si>
  <si>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</si>
  <si>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</si>
  <si>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</si>
  <si>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</si>
  <si>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</si>
  <si>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</si>
  <si>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</si>
  <si>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</si>
  <si>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</si>
  <si>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</si>
  <si>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</si>
  <si>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</si>
  <si>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</si>
  <si>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</si>
  <si>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</si>
  <si>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</si>
  <si>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</si>
  <si>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</si>
  <si>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</si>
  <si>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</si>
  <si>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</si>
  <si>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</si>
  <si>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</si>
  <si>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</si>
  <si>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</si>
  <si>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</si>
  <si>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</si>
  <si>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</si>
  <si>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</si>
  <si>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</si>
  <si>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</si>
  <si>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</si>
  <si>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</si>
  <si>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</si>
  <si>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</si>
  <si>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</si>
  <si>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</si>
  <si>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</si>
  <si>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</si>
  <si>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</si>
  <si>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</si>
  <si>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</si>
  <si>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</si>
  <si>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</si>
  <si>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</si>
  <si>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</si>
  <si>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</si>
  <si>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</si>
  <si>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</si>
  <si>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</si>
  <si>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</si>
  <si>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</si>
  <si>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</si>
  <si>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</si>
  <si>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</si>
  <si>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</si>
  <si>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</si>
  <si>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</si>
  <si>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</si>
  <si>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</si>
  <si>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</si>
  <si>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</si>
  <si>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</si>
  <si>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</si>
  <si>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</si>
  <si>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</si>
  <si>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</si>
  <si>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</si>
  <si>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</si>
  <si>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</si>
  <si>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</si>
  <si>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</si>
  <si>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</si>
  <si>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</si>
  <si>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</si>
  <si>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</si>
  <si>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</si>
  <si>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</si>
  <si>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</si>
  <si>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</si>
  <si>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</si>
  <si>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</si>
  <si>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</si>
  <si>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</si>
  <si>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</si>
  <si>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</si>
  <si>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</si>
  <si>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</si>
  <si>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</si>
  <si>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</si>
  <si>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</si>
  <si>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</si>
  <si>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</si>
  <si>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</si>
  <si>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</si>
  <si>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</si>
  <si>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</si>
  <si>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</si>
  <si>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</si>
  <si>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</si>
  <si>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</si>
  <si>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</si>
  <si>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</si>
  <si>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</si>
  <si>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</si>
  <si>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</si>
  <si>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</si>
  <si>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</si>
  <si>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</si>
  <si>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</si>
  <si>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</si>
  <si>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</si>
  <si>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</si>
  <si>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</si>
  <si>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</si>
  <si>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</si>
  <si>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</si>
  <si>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</si>
  <si>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</si>
  <si>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</si>
  <si>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</si>
  <si>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</si>
  <si>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</si>
  <si>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</si>
  <si>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</si>
  <si>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</si>
  <si>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</si>
  <si>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</si>
  <si>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</si>
  <si>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</si>
  <si>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</si>
  <si>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</si>
  <si>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</si>
  <si>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</si>
  <si>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</si>
  <si>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</si>
  <si>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</si>
  <si>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</si>
  <si>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</si>
  <si>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</si>
  <si>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</si>
  <si>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</si>
  <si>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</si>
  <si>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</si>
  <si>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</si>
  <si>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</si>
  <si>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</si>
  <si>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</si>
  <si>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</si>
  <si>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</si>
  <si>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</si>
  <si>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</si>
  <si>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</si>
  <si>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</si>
  <si>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</si>
  <si>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</si>
  <si>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</si>
  <si>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</si>
  <si>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</si>
  <si>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</si>
  <si>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</si>
  <si>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</si>
  <si>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</si>
  <si>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</si>
  <si>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</si>
  <si>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</si>
  <si>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</si>
  <si>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</si>
  <si>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</si>
  <si>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</si>
  <si>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</si>
  <si>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</si>
  <si>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</si>
  <si>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</si>
  <si>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</si>
  <si>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</si>
  <si>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</si>
  <si>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</si>
  <si>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</si>
  <si>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</si>
  <si>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</si>
  <si>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</si>
  <si>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</si>
  <si>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</si>
  <si>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</si>
  <si>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</si>
  <si>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</si>
  <si>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</si>
  <si>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</si>
  <si>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</si>
  <si>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</si>
  <si>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</si>
  <si>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</si>
  <si>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</si>
  <si>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</si>
  <si>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</si>
  <si>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</si>
  <si>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</si>
  <si>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</si>
  <si>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</si>
  <si>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</si>
  <si>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</si>
  <si>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</si>
  <si>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</si>
  <si>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</si>
  <si>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</si>
  <si>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</si>
  <si>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</si>
  <si>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</si>
  <si>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</si>
  <si>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</si>
  <si>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</si>
  <si>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</si>
  <si>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</si>
  <si>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</si>
  <si>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</si>
  <si>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</si>
  <si>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</si>
  <si>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</si>
  <si>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</si>
  <si>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</si>
  <si>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</si>
  <si>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</si>
  <si>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</si>
  <si>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</si>
  <si>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</si>
  <si>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</si>
  <si>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</si>
  <si>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</si>
  <si>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</si>
  <si>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</si>
  <si>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</si>
  <si>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</si>
  <si>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</si>
  <si>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</si>
  <si>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</si>
  <si>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</si>
  <si>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</si>
  <si>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</si>
  <si>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</si>
  <si>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</si>
  <si>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</si>
  <si>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</si>
  <si>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</si>
  <si>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</si>
  <si>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</si>
  <si>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</si>
  <si>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</si>
  <si>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</si>
  <si>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</si>
  <si>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</si>
  <si>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</si>
  <si>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</si>
  <si>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</si>
  <si>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</si>
  <si>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</si>
  <si>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</si>
  <si>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</si>
  <si>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</si>
  <si>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</si>
  <si>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</si>
  <si>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</si>
  <si>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</si>
  <si>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</si>
  <si>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</si>
  <si>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</si>
  <si>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</si>
  <si>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</si>
  <si>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</si>
  <si>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</si>
  <si>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</si>
  <si>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</si>
  <si>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</si>
  <si>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</si>
  <si>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</si>
  <si>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</si>
  <si>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</si>
  <si>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</si>
  <si>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</si>
  <si>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</si>
  <si>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</si>
  <si>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</si>
  <si>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</si>
  <si>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</si>
  <si>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</si>
  <si>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</si>
  <si>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</si>
  <si>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</si>
  <si>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</si>
  <si>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</si>
  <si>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</si>
  <si>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</si>
  <si>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</si>
  <si>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</si>
  <si>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</si>
  <si>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</si>
  <si>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</si>
  <si>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</si>
  <si>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</si>
  <si>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</si>
  <si>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</si>
  <si>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</si>
  <si>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</si>
  <si>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</si>
  <si>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</si>
  <si>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</si>
  <si>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</si>
  <si>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</si>
  <si>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</si>
  <si>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</si>
  <si>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</si>
  <si>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</si>
  <si>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</si>
  <si>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</si>
  <si>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</si>
  <si>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</si>
  <si>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</si>
  <si>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</si>
  <si>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</si>
  <si>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</si>
  <si>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</si>
  <si>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</si>
  <si>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</si>
  <si>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</si>
  <si>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</si>
  <si>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</si>
  <si>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</si>
  <si>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</si>
  <si>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</si>
  <si>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</si>
  <si>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</si>
  <si>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</si>
  <si>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</si>
  <si>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</si>
  <si>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</si>
  <si>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</si>
  <si>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</si>
  <si>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</si>
  <si>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</si>
  <si>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</si>
  <si>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</si>
  <si>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</si>
  <si>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</si>
  <si>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</si>
  <si>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</si>
  <si>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</si>
  <si>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</si>
  <si>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</si>
  <si>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</si>
  <si>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</si>
  <si>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</si>
  <si>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</si>
  <si>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</si>
  <si>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</si>
  <si>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</si>
  <si>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</si>
  <si>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</si>
  <si>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</si>
  <si>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</si>
  <si>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</si>
  <si>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</si>
  <si>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</si>
  <si>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</si>
  <si>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</si>
  <si>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</si>
  <si>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</si>
  <si>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</si>
  <si>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</si>
  <si>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</si>
  <si>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</si>
  <si>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</si>
  <si>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</si>
  <si>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</si>
  <si>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</si>
  <si>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</si>
  <si>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</si>
  <si>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</si>
  <si>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</si>
  <si>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</si>
  <si>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</si>
  <si>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</si>
  <si>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</si>
  <si>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</si>
  <si>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</si>
  <si>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</si>
  <si>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</si>
  <si>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</si>
  <si>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</si>
  <si>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</si>
  <si>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</si>
  <si>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</si>
  <si>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</si>
  <si>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</si>
  <si>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</si>
  <si>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</si>
  <si>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</si>
  <si>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</si>
  <si>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</si>
  <si>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</si>
  <si>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</si>
  <si>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</si>
  <si>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</si>
  <si>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</si>
  <si>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</si>
  <si>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</si>
  <si>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</si>
  <si>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</si>
  <si>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</si>
  <si>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</si>
  <si>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</si>
  <si>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</si>
  <si>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</si>
  <si>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</si>
  <si>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</si>
  <si>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</si>
  <si>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</si>
  <si>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</si>
  <si>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</si>
  <si>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</si>
  <si>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</si>
  <si>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</si>
  <si>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</si>
  <si>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</si>
  <si>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</si>
  <si>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</si>
  <si>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</si>
  <si>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</si>
  <si>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</si>
  <si>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</si>
  <si>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</si>
  <si>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</si>
  <si>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</si>
  <si>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</si>
  <si>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</si>
  <si>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</si>
  <si>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</si>
  <si>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</si>
  <si>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</si>
  <si>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</si>
  <si>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</si>
  <si>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</si>
  <si>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</si>
  <si>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</si>
  <si>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</si>
  <si>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</si>
  <si>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</si>
  <si>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</si>
  <si>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</si>
  <si>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</si>
  <si>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</si>
  <si>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</si>
  <si>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</si>
  <si>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</si>
  <si>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</si>
  <si>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</si>
  <si>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</si>
  <si>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</si>
  <si>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</si>
  <si>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</si>
  <si>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</si>
  <si>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</si>
  <si>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</si>
  <si>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</si>
  <si>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</si>
  <si>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</si>
  <si>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</si>
  <si>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</si>
  <si>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</si>
  <si>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</si>
  <si>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</si>
  <si>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</si>
  <si>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</si>
  <si>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</si>
  <si>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</si>
  <si>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</si>
  <si>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</si>
  <si>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</si>
  <si>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</si>
  <si>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</si>
  <si>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</si>
  <si>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</si>
  <si>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</si>
  <si>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</si>
  <si>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</si>
  <si>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</si>
  <si>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</si>
  <si>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</si>
  <si>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</si>
  <si>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</si>
  <si>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</si>
  <si>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</si>
  <si>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</si>
  <si>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</si>
  <si>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</si>
  <si>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</si>
  <si>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</si>
  <si>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</si>
  <si>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</si>
  <si>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</si>
  <si>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</si>
  <si>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</si>
  <si>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</si>
  <si>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</si>
  <si>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</si>
  <si>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</si>
  <si>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</si>
  <si>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</si>
  <si>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</si>
  <si>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</si>
  <si>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</si>
  <si>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</si>
  <si>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</si>
  <si>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</si>
  <si>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</si>
  <si>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</si>
  <si>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</si>
  <si>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</si>
  <si>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</si>
  <si>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</si>
  <si>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</si>
  <si>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</si>
  <si>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</si>
  <si>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</si>
  <si>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</si>
  <si>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</si>
  <si>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</si>
  <si>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</si>
  <si>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</si>
  <si>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</si>
  <si>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</si>
  <si>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</si>
  <si>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</si>
  <si>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</si>
  <si>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</si>
  <si>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</si>
  <si>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</si>
  <si>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</si>
  <si>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</si>
  <si>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</si>
  <si>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</si>
  <si>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</si>
  <si>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</si>
  <si>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</si>
  <si>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</si>
  <si>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</si>
  <si>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</si>
  <si>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</si>
  <si>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</si>
  <si>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</si>
  <si>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</si>
  <si>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</si>
  <si>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</si>
  <si>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</si>
  <si>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</si>
  <si>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</si>
  <si>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</si>
  <si>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</si>
  <si>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</si>
  <si>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</si>
  <si>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</si>
  <si>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</si>
  <si>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</si>
  <si>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</si>
  <si>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</si>
  <si>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</si>
  <si>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</si>
  <si>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</si>
  <si>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</si>
  <si>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</si>
  <si>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</si>
  <si>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</si>
  <si>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</si>
  <si>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</si>
  <si>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</si>
  <si>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</si>
  <si>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</si>
  <si>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</si>
  <si>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</si>
  <si>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</si>
  <si>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</si>
  <si>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</si>
  <si>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</si>
  <si>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</si>
  <si>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</si>
  <si>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</si>
  <si>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</si>
  <si>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</si>
  <si>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</si>
  <si>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</si>
  <si>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</si>
  <si>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</si>
  <si>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</si>
  <si>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</si>
  <si>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</si>
  <si>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</si>
  <si>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</si>
  <si>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</si>
  <si>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</si>
  <si>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</si>
  <si>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</si>
  <si>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</si>
  <si>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</si>
  <si>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</si>
  <si>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</si>
  <si>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</si>
  <si>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</si>
  <si>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</si>
  <si>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</si>
  <si>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</si>
  <si>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</si>
  <si>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</si>
  <si>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</si>
  <si>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</si>
  <si>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</si>
  <si>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</si>
  <si>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</si>
  <si>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</si>
  <si>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</si>
  <si>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</si>
  <si>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</si>
  <si>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</si>
  <si>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</si>
  <si>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</si>
  <si>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</si>
  <si>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</si>
  <si>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</si>
  <si>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</si>
  <si>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</si>
  <si>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</si>
  <si>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</si>
  <si>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</si>
  <si>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</si>
  <si>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</si>
  <si>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</si>
  <si>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</si>
  <si>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</si>
  <si>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</si>
  <si>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</si>
  <si>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</si>
  <si>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</si>
  <si>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</si>
  <si>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</si>
  <si>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</si>
  <si>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</si>
  <si>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</si>
  <si>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</si>
  <si>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</si>
  <si>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</si>
  <si>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</si>
  <si>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</si>
  <si>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</si>
  <si>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</si>
  <si>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</si>
  <si>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</si>
  <si>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</si>
  <si>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</si>
  <si>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</si>
  <si>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</si>
  <si>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</si>
  <si>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</si>
  <si>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</si>
  <si>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</si>
  <si>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</si>
  <si>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</si>
  <si>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</si>
  <si>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</si>
  <si>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</si>
  <si>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</si>
  <si>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</si>
  <si>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</si>
  <si>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</si>
  <si>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</si>
  <si>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</si>
  <si>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</si>
  <si>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</si>
  <si>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</si>
  <si>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</si>
  <si>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</si>
  <si>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</si>
  <si>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</si>
  <si>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</si>
  <si>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</si>
  <si>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</si>
  <si>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</si>
  <si>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</si>
  <si>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</si>
  <si>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</si>
  <si>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</si>
  <si>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</si>
  <si>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</si>
  <si>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</si>
  <si>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</si>
  <si>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</si>
  <si>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</si>
  <si>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</si>
  <si>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</si>
  <si>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</si>
  <si>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</si>
  <si>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</si>
  <si>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</si>
  <si>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</si>
  <si>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</si>
  <si>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</si>
  <si>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</si>
  <si>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</si>
  <si>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</si>
  <si>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</si>
  <si>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</si>
  <si>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</si>
  <si>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</si>
  <si>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</si>
  <si>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</si>
  <si>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</si>
  <si>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</si>
  <si>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</si>
  <si>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</si>
  <si>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</si>
  <si>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</si>
  <si>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</si>
  <si>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</si>
  <si>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</si>
  <si>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</si>
  <si>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</si>
  <si>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</si>
  <si>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</si>
  <si>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</si>
  <si>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</si>
  <si>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</si>
  <si>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</si>
  <si>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</si>
  <si>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</si>
  <si>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</si>
  <si>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</si>
  <si>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</si>
  <si>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</si>
  <si>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</si>
  <si>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</si>
  <si>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</si>
  <si>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</si>
  <si>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</si>
  <si>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</si>
  <si>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</si>
  <si>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</si>
  <si>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</si>
  <si>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</si>
  <si>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</si>
  <si>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</si>
  <si>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</si>
  <si>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</si>
  <si>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</si>
  <si>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</si>
  <si>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</si>
  <si>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</si>
  <si>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</si>
  <si>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</si>
  <si>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</si>
  <si>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</si>
  <si>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</si>
  <si>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</si>
  <si>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</si>
  <si>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</si>
  <si>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</si>
  <si>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</si>
  <si>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</si>
  <si>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</si>
  <si>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</si>
  <si>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</si>
  <si>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</si>
  <si>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</si>
  <si>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</si>
  <si>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</si>
  <si>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</si>
  <si>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</si>
  <si>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</si>
  <si>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</si>
  <si>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</si>
  <si>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</si>
  <si>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</si>
  <si>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</si>
  <si>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</si>
  <si>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</si>
  <si>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</si>
  <si>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</si>
  <si>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</si>
  <si>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</si>
  <si>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</si>
  <si>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</si>
  <si>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</si>
  <si>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</si>
  <si>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</si>
  <si>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</si>
  <si>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</si>
  <si>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</si>
  <si>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</si>
  <si>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</si>
  <si>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</si>
  <si>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</si>
  <si>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</si>
  <si>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</si>
  <si>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</si>
  <si>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</si>
  <si>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</si>
  <si>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</si>
  <si>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</si>
  <si>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</si>
  <si>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</si>
  <si>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</si>
  <si>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</si>
  <si>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</si>
  <si>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</si>
  <si>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</si>
  <si>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</si>
  <si>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</si>
  <si>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</si>
  <si>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</si>
  <si>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</si>
  <si>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</si>
  <si>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</si>
  <si>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</si>
  <si>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</si>
  <si>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</si>
  <si>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</si>
  <si>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</si>
  <si>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</si>
  <si>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</si>
  <si>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</si>
  <si>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</si>
  <si>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</si>
  <si>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</si>
  <si>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</si>
  <si>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</si>
  <si>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</si>
  <si>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</si>
  <si>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</si>
  <si>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</si>
  <si>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</si>
  <si>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</si>
  <si>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</si>
  <si>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</si>
  <si>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</si>
  <si>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</si>
  <si>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</si>
  <si>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</si>
  <si>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</si>
  <si>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</si>
  <si>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</si>
  <si>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</si>
  <si>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</si>
  <si>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</si>
  <si>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</si>
  <si>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</si>
  <si>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</si>
  <si>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</si>
  <si>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</si>
  <si>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</si>
  <si>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</si>
  <si>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</si>
  <si>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</si>
  <si>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</si>
  <si>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</si>
  <si>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</si>
  <si>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</si>
  <si>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</si>
  <si>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</si>
  <si>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</si>
  <si>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</si>
  <si>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</si>
  <si>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</si>
  <si>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</si>
  <si>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</si>
  <si>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</si>
  <si>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</si>
  <si>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</si>
  <si>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</si>
  <si>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</si>
  <si>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</si>
  <si>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</si>
  <si>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</si>
  <si>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</si>
  <si>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</si>
  <si>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</si>
  <si>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</si>
  <si>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</si>
  <si>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</si>
  <si>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</si>
  <si>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</si>
  <si>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</si>
  <si>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</si>
  <si>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</si>
  <si>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</si>
  <si>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</si>
  <si>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</si>
  <si>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</si>
  <si>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</si>
  <si>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</si>
  <si>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</si>
  <si>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</si>
  <si>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</si>
  <si>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</si>
  <si>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</si>
  <si>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</si>
  <si>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</si>
  <si>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</si>
  <si>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</si>
  <si>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</si>
  <si>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</si>
  <si>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</si>
  <si>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</si>
  <si>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</si>
  <si>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</si>
  <si>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</si>
  <si>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</si>
  <si>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</si>
  <si>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</si>
  <si>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</si>
  <si>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</si>
  <si>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</si>
  <si>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</si>
  <si>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</si>
  <si>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</si>
  <si>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</si>
  <si>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</si>
  <si>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</si>
  <si>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</si>
  <si>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</si>
  <si>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</si>
  <si>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</si>
  <si>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</si>
  <si>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</si>
  <si>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</si>
  <si>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</si>
  <si>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</si>
  <si>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</si>
  <si>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</si>
  <si>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</si>
  <si>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</si>
  <si>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</si>
  <si>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</si>
  <si>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</si>
  <si>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</si>
  <si>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</si>
  <si>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</si>
  <si>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</si>
  <si>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</si>
  <si>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</si>
  <si>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</si>
  <si>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</si>
  <si>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</si>
  <si>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</si>
  <si>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</si>
  <si>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</si>
  <si>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</si>
  <si>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</si>
  <si>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</si>
  <si>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</si>
  <si>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</si>
  <si>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</si>
  <si>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</si>
  <si>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</si>
  <si>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</si>
  <si>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</si>
  <si>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</si>
  <si>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</si>
  <si>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</si>
  <si>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</si>
  <si>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</si>
  <si>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</si>
  <si>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</si>
  <si>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</si>
  <si>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</si>
  <si>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</si>
  <si>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</si>
  <si>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</si>
  <si>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</si>
  <si>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</si>
  <si>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</si>
  <si>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</si>
  <si>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</si>
  <si>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</si>
  <si>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</si>
  <si>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</si>
  <si>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</si>
  <si>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</si>
  <si>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</si>
  <si>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</si>
  <si>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</si>
  <si>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</si>
  <si>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</si>
  <si>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</si>
  <si>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</si>
  <si>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</si>
  <si>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</si>
  <si>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</si>
  <si>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</si>
  <si>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</si>
  <si>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</si>
  <si>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</si>
  <si>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</si>
  <si>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</si>
  <si>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</si>
  <si>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</si>
  <si>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</si>
  <si>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</si>
  <si>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</si>
  <si>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</si>
  <si>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</si>
  <si>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</si>
  <si>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</si>
  <si>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</si>
  <si>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</si>
  <si>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</si>
  <si>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</si>
  <si>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</si>
  <si>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</si>
  <si>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</si>
  <si>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</si>
  <si>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</si>
  <si>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</si>
  <si>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</si>
  <si>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</si>
  <si>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</si>
  <si>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</si>
  <si>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</si>
  <si>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</si>
  <si>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</si>
  <si>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</si>
  <si>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</si>
  <si>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</si>
  <si>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</si>
  <si>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</si>
  <si>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</si>
  <si>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</si>
  <si>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</si>
  <si>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</si>
  <si>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</si>
  <si>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</si>
  <si>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</si>
  <si>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</si>
  <si>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</si>
  <si>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</si>
  <si>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</si>
  <si>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</si>
  <si>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</si>
  <si>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</si>
  <si>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</si>
  <si>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</si>
  <si>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</si>
  <si>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</si>
  <si>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</si>
  <si>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</si>
  <si>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</si>
  <si>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</si>
  <si>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</si>
  <si>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</si>
  <si>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</si>
  <si>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</si>
  <si>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</si>
  <si>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</si>
  <si>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</si>
  <si>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</si>
  <si>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</si>
  <si>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</si>
  <si>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</si>
  <si>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</si>
  <si>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</si>
  <si>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</si>
  <si>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</si>
  <si>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</si>
  <si>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</si>
  <si>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</si>
  <si>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</si>
  <si>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</si>
  <si>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</si>
  <si>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</si>
  <si>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</si>
  <si>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</si>
  <si>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</si>
  <si>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</si>
  <si>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</si>
  <si>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</si>
  <si>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</si>
  <si>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</si>
  <si>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</si>
  <si>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</si>
  <si>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</si>
  <si>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</si>
  <si>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</si>
  <si>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</si>
  <si>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</si>
  <si>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</si>
  <si>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</si>
  <si>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</si>
  <si>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</si>
  <si>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</si>
  <si>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</si>
  <si>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</si>
  <si>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</si>
  <si>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</si>
  <si>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</si>
  <si>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</si>
  <si>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</si>
  <si>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</si>
  <si>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</si>
  <si>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</si>
  <si>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</si>
  <si>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</si>
  <si>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</si>
  <si>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</si>
  <si>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</si>
  <si>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</si>
  <si>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</si>
  <si>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</si>
  <si>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</si>
  <si>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</si>
  <si>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</si>
  <si>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</si>
  <si>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</si>
  <si>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</si>
  <si>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</si>
  <si>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</si>
  <si>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</si>
  <si>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</si>
  <si>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</si>
  <si>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</si>
  <si>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</si>
  <si>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</si>
  <si>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</si>
  <si>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</si>
  <si>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</si>
  <si>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</si>
  <si>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</si>
  <si>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</si>
  <si>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</si>
  <si>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</si>
  <si>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</si>
  <si>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</si>
  <si>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</si>
  <si>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</si>
  <si>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</si>
  <si>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</si>
  <si>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</si>
  <si>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</si>
  <si>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</si>
  <si>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</si>
  <si>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</si>
  <si>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</si>
  <si>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</si>
  <si>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</si>
  <si>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</si>
  <si>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</si>
  <si>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</si>
  <si>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</si>
  <si>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</si>
  <si>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</si>
  <si>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</si>
  <si>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</si>
  <si>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</si>
  <si>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</si>
  <si>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</si>
  <si>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</si>
  <si>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</si>
  <si>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</si>
  <si>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</si>
  <si>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</si>
  <si>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</si>
  <si>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</si>
  <si>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</si>
  <si>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</si>
  <si>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</si>
  <si>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</si>
  <si>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</si>
  <si>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</si>
  <si>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</si>
  <si>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</si>
  <si>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</si>
  <si>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</si>
  <si>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</si>
  <si>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</si>
  <si>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</si>
  <si>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</si>
  <si>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</si>
  <si>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</si>
  <si>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</si>
  <si>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</si>
  <si>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</si>
  <si>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</si>
  <si>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</si>
  <si>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</si>
  <si>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</si>
  <si>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</si>
  <si>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</si>
  <si>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</si>
  <si>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</si>
  <si>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</si>
  <si>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</si>
  <si>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</si>
  <si>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</si>
  <si>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</si>
  <si>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</si>
  <si>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</si>
  <si>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</si>
  <si>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</si>
  <si>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</si>
  <si>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</si>
  <si>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</si>
  <si>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</si>
  <si>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</si>
  <si>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</si>
  <si>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</si>
  <si>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</si>
  <si>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</si>
  <si>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</si>
  <si>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</si>
  <si>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</si>
  <si>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</si>
  <si>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</si>
  <si>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</si>
  <si>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</si>
  <si>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</si>
  <si>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</si>
  <si>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</si>
  <si>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</si>
  <si>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</si>
  <si>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</si>
  <si>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</si>
  <si>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</si>
  <si>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</si>
  <si>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</si>
  <si>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</si>
  <si>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</si>
  <si>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</si>
  <si>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</si>
  <si>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</si>
  <si>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</si>
  <si>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</si>
  <si>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</si>
  <si>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</si>
  <si>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</si>
  <si>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</si>
  <si>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</si>
  <si>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</si>
  <si>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</si>
  <si>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</si>
  <si>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</si>
  <si>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</si>
  <si>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</si>
  <si>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</si>
  <si>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</si>
  <si>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</si>
  <si>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</si>
  <si>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</si>
  <si>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</si>
  <si>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</si>
  <si>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</si>
  <si>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</si>
  <si>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</si>
  <si>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</si>
  <si>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</si>
  <si>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</si>
  <si>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</si>
  <si>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</si>
  <si>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</si>
  <si>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</si>
  <si>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</si>
  <si>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</si>
  <si>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</si>
  <si>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</si>
  <si>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</si>
  <si>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</si>
  <si>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</si>
  <si>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</si>
  <si>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</si>
  <si>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</si>
  <si>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</si>
  <si>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</si>
  <si>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</si>
  <si>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</si>
  <si>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</si>
  <si>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</si>
  <si>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</si>
  <si>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</si>
  <si>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</si>
  <si>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</si>
  <si>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</si>
  <si>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</si>
  <si>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</si>
  <si>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</si>
  <si>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</si>
  <si>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</si>
  <si>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</si>
  <si>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</si>
  <si>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</si>
  <si>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</si>
  <si>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</si>
  <si>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</si>
  <si>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</si>
  <si>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</si>
  <si>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</si>
  <si>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</si>
  <si>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</si>
  <si>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</si>
  <si>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</si>
  <si>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</si>
  <si>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</si>
  <si>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</si>
  <si>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</si>
  <si>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</si>
  <si>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</si>
  <si>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</si>
  <si>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</si>
  <si>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</si>
  <si>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</si>
  <si>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</si>
  <si>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</si>
  <si>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</si>
  <si>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</si>
  <si>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</si>
  <si>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</si>
  <si>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</si>
  <si>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</si>
  <si>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</si>
  <si>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</si>
  <si>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</si>
  <si>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</si>
  <si>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</si>
  <si>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</si>
  <si>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</si>
  <si>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</si>
  <si>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</si>
  <si>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</si>
  <si>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</si>
  <si>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</si>
  <si>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</si>
  <si>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</si>
  <si>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</si>
  <si>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</si>
  <si>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</si>
  <si>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</si>
  <si>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</si>
  <si>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</si>
  <si>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</si>
  <si>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</si>
  <si>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</si>
  <si>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</si>
  <si>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</si>
  <si>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</si>
  <si>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</si>
  <si>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</si>
  <si>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</si>
  <si>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</si>
  <si>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</si>
  <si>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</si>
  <si>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</si>
  <si>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</si>
  <si>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</si>
  <si>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</si>
  <si>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</si>
  <si>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</si>
  <si>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</si>
  <si>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</si>
  <si>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</si>
  <si>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</si>
  <si>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</si>
  <si>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</si>
  <si>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</si>
  <si>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</si>
  <si>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</si>
  <si>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</si>
  <si>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</si>
  <si>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</si>
  <si>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</si>
  <si>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</si>
  <si>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</si>
  <si>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</si>
  <si>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</si>
  <si>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</si>
  <si>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</si>
  <si>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</si>
  <si>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</si>
  <si>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</si>
  <si>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</si>
  <si>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</si>
  <si>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</si>
  <si>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</si>
  <si>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</si>
  <si>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</si>
  <si>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</si>
  <si>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</si>
  <si>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</si>
  <si>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</si>
  <si>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</si>
  <si>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</si>
  <si>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</si>
  <si>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</si>
  <si>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</si>
  <si>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</si>
  <si>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</si>
  <si>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</si>
  <si>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</si>
  <si>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</si>
  <si>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</si>
  <si>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</si>
  <si>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</si>
  <si>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</si>
  <si>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</si>
  <si>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</si>
  <si>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</si>
  <si>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</si>
  <si>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</si>
  <si>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</si>
  <si>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</si>
  <si>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</si>
  <si>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</si>
  <si>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</si>
  <si>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</si>
  <si>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</si>
  <si>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</si>
  <si>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</si>
  <si>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</si>
  <si>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</si>
  <si>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</si>
  <si>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</si>
  <si>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</si>
  <si>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</si>
  <si>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</si>
  <si>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</si>
  <si>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</si>
  <si>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</si>
  <si>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</si>
  <si>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</si>
  <si>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</si>
  <si>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</si>
  <si>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</si>
  <si>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</si>
  <si>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</si>
  <si>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</si>
  <si>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</si>
  <si>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</si>
  <si>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</si>
  <si>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</si>
  <si>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</si>
  <si>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</si>
  <si>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</si>
  <si>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</si>
  <si>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</si>
  <si>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</si>
  <si>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</si>
  <si>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</si>
  <si>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</si>
  <si>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</si>
  <si>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</si>
  <si>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</si>
  <si>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</si>
  <si>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</si>
  <si>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</si>
  <si>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</si>
  <si>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</si>
  <si>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</si>
  <si>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</si>
  <si>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</si>
  <si>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</si>
  <si>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</si>
  <si>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</si>
  <si>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</si>
  <si>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</si>
  <si>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</si>
  <si>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</si>
  <si>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</si>
  <si>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</si>
  <si>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</si>
  <si>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</si>
  <si>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</si>
  <si>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</si>
  <si>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</si>
  <si>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</si>
  <si>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</si>
  <si>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</si>
  <si>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</si>
  <si>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</si>
  <si>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</si>
  <si>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</si>
  <si>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</si>
  <si>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</si>
  <si>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</si>
  <si>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</si>
  <si>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</si>
  <si>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</si>
  <si>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</si>
  <si>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</si>
  <si>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</si>
  <si>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</si>
  <si>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</si>
  <si>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</si>
  <si>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</si>
  <si>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</si>
  <si>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</si>
  <si>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</si>
  <si>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</si>
  <si>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</si>
  <si>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</si>
  <si>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</si>
  <si>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</si>
  <si>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</si>
  <si>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</si>
  <si>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</si>
  <si>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</si>
  <si>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</si>
  <si>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</si>
  <si>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</si>
  <si>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</si>
  <si>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</si>
  <si>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</si>
  <si>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</si>
  <si>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</si>
  <si>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</si>
  <si>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</si>
  <si>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</si>
  <si>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</si>
  <si>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</si>
  <si>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</si>
  <si>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</si>
  <si>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</si>
  <si>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</si>
  <si>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</si>
  <si>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</si>
  <si>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</si>
  <si>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</si>
  <si>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</si>
  <si>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</si>
  <si>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</si>
  <si>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</si>
  <si>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</si>
  <si>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</si>
  <si>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</si>
  <si>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</si>
  <si>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</si>
  <si>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</si>
  <si>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</si>
  <si>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</si>
  <si>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</si>
  <si>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</si>
  <si>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</si>
  <si>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</si>
  <si>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</si>
  <si>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</si>
  <si>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</si>
  <si>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</si>
  <si>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</si>
  <si>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</si>
  <si>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</si>
  <si>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</si>
  <si>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</si>
  <si>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</si>
  <si>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</si>
  <si>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</si>
  <si>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</si>
  <si>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</si>
  <si>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</si>
  <si>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</si>
  <si>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</si>
  <si>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</si>
  <si>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</si>
  <si>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</si>
  <si>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</si>
  <si>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</si>
  <si>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</si>
  <si>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</si>
  <si>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</si>
  <si>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</si>
  <si>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</si>
  <si>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</si>
  <si>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</si>
  <si>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</si>
  <si>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</si>
  <si>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</si>
  <si>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</si>
  <si>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</si>
  <si>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</si>
  <si>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</si>
  <si>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</si>
  <si>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</si>
  <si>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</si>
  <si>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</si>
  <si>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</si>
  <si>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</si>
  <si>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</si>
  <si>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</si>
  <si>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</si>
  <si>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</si>
  <si>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</si>
  <si>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</si>
  <si>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</si>
  <si>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</si>
  <si>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</si>
  <si>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</si>
  <si>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</si>
  <si>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</si>
  <si>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</si>
  <si>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</si>
  <si>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</si>
  <si>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</si>
  <si>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</si>
  <si>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</si>
  <si>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</si>
  <si>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</si>
  <si>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</si>
  <si>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</si>
  <si>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</si>
  <si>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</si>
  <si>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</si>
  <si>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</si>
  <si>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</si>
  <si>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</si>
  <si>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</si>
  <si>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</si>
  <si>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</si>
  <si>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</si>
  <si>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</si>
  <si>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</si>
  <si>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</si>
  <si>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</si>
  <si>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</si>
  <si>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</si>
  <si>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</si>
  <si>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</si>
  <si>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</si>
  <si>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</si>
  <si>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</si>
  <si>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</si>
  <si>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</si>
  <si>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</si>
  <si>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</si>
  <si>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</si>
  <si>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</si>
  <si>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</si>
  <si>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</si>
  <si>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</si>
  <si>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</si>
  <si>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</si>
  <si>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</si>
  <si>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</si>
  <si>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</si>
  <si>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</si>
  <si>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</si>
  <si>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</si>
  <si>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</si>
  <si>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</si>
  <si>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</si>
  <si>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</si>
  <si>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</si>
  <si>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</si>
  <si>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</si>
  <si>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</si>
  <si>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</si>
  <si>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</si>
  <si>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</si>
  <si>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</si>
  <si>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</si>
  <si>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</si>
  <si>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</si>
  <si>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</si>
  <si>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</si>
  <si>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</si>
  <si>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</si>
  <si>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</si>
  <si>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</si>
  <si>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</si>
  <si>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</si>
  <si>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</si>
  <si>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</si>
  <si>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</si>
  <si>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</si>
  <si>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</si>
  <si>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</si>
  <si>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</si>
  <si>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</si>
  <si>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</si>
  <si>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</si>
  <si>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</si>
  <si>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</si>
  <si>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</si>
  <si>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</si>
  <si>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</si>
  <si>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</si>
  <si>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</si>
  <si>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</si>
  <si>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</si>
  <si>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</si>
  <si>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</si>
  <si>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</si>
  <si>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</si>
  <si>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</si>
  <si>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</si>
  <si>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</si>
  <si>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</si>
  <si>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</si>
  <si>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</si>
  <si>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</si>
  <si>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</si>
  <si>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</si>
  <si>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</si>
  <si>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</si>
  <si>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</si>
  <si>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</si>
  <si>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</si>
  <si>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</si>
  <si>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</si>
  <si>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</si>
  <si>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</si>
  <si>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</si>
  <si>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</si>
  <si>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</si>
  <si>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</si>
  <si>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</si>
  <si>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</si>
  <si>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</si>
  <si>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</si>
  <si>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</si>
  <si>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</si>
  <si>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</si>
  <si>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</si>
  <si>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</si>
  <si>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</si>
  <si>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</si>
  <si>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</si>
  <si>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</si>
  <si>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</si>
  <si>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</si>
  <si>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</si>
  <si>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</si>
  <si>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</si>
  <si>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</si>
  <si>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</si>
  <si>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</si>
  <si>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</si>
  <si>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</si>
  <si>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</si>
  <si>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</si>
  <si>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</si>
  <si>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</si>
  <si>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</si>
  <si>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</si>
  <si>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</si>
  <si>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</si>
  <si>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</si>
  <si>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</si>
  <si>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</si>
  <si>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</si>
  <si>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</si>
  <si>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</si>
  <si>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</si>
  <si>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</si>
  <si>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</si>
  <si>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</si>
  <si>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</si>
  <si>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</si>
  <si>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</si>
  <si>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</si>
  <si>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</si>
  <si>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</si>
  <si>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</si>
  <si>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</si>
  <si>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</si>
  <si>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</si>
  <si>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</si>
  <si>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</si>
  <si>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</si>
  <si>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</si>
  <si>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</si>
  <si>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</si>
  <si>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</si>
  <si>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</si>
  <si>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</si>
  <si>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</si>
  <si>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</si>
  <si>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</si>
  <si>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</si>
  <si>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</si>
  <si>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</si>
  <si>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</si>
  <si>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</si>
  <si>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</si>
  <si>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</si>
  <si>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</si>
  <si>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</si>
  <si>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</si>
  <si>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</si>
  <si>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</si>
  <si>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</si>
  <si>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</si>
  <si>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</si>
  <si>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</si>
  <si>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</si>
  <si>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</si>
  <si>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</si>
  <si>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</si>
  <si>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</si>
  <si>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</si>
  <si>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</si>
  <si>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</si>
  <si>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</si>
  <si>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</si>
  <si>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</si>
  <si>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</si>
  <si>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</si>
  <si>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</si>
  <si>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</si>
  <si>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</si>
  <si>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</si>
  <si>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</si>
  <si>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</si>
  <si>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</si>
  <si>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</si>
  <si>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</si>
  <si>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</si>
  <si>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</si>
  <si>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</si>
  <si>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</si>
  <si>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</si>
  <si>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</si>
  <si>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</si>
  <si>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</si>
  <si>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</si>
  <si>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</si>
  <si>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</si>
  <si>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</si>
  <si>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</si>
  <si>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</si>
  <si>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</si>
  <si>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</si>
  <si>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</si>
  <si>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</si>
  <si>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</si>
  <si>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</si>
  <si>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</si>
  <si>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</si>
  <si>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</si>
  <si>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</si>
  <si>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</si>
  <si>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</si>
  <si>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</si>
  <si>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</si>
  <si>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</si>
  <si>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</si>
  <si>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</si>
  <si>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</si>
  <si>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</si>
  <si>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</si>
  <si>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</si>
  <si>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</si>
  <si>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</si>
  <si>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</si>
  <si>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</si>
  <si>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</si>
  <si>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</si>
  <si>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</si>
  <si>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</si>
  <si>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</si>
  <si>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</si>
  <si>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</si>
  <si>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</si>
  <si>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</si>
  <si>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</si>
  <si>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</si>
  <si>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</si>
  <si>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</si>
  <si>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</si>
  <si>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</si>
  <si>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</si>
  <si>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</si>
  <si>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</si>
  <si>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</si>
  <si>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</si>
  <si>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</si>
  <si>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</si>
  <si>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</si>
  <si>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</si>
  <si>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</si>
  <si>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</si>
  <si>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</si>
  <si>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</si>
  <si>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</si>
  <si>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</si>
  <si>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</si>
  <si>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</si>
  <si>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</si>
  <si>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</si>
  <si>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</si>
  <si>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</si>
  <si>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</si>
  <si>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</si>
  <si>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</si>
  <si>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</si>
  <si>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</si>
  <si>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</si>
  <si>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</si>
  <si>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</si>
  <si>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</si>
  <si>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</si>
  <si>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</si>
  <si>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</si>
  <si>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</si>
  <si>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</si>
  <si>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</si>
  <si>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</si>
  <si>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</si>
  <si>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</si>
  <si>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</si>
  <si>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</si>
  <si>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</si>
  <si>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</si>
  <si>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</si>
  <si>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</si>
  <si>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</si>
  <si>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</si>
  <si>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</si>
  <si>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</si>
  <si>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</si>
  <si>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</si>
  <si>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</si>
  <si>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</si>
  <si>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</si>
  <si>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</si>
  <si>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</si>
  <si>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</si>
  <si>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</si>
  <si>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</si>
  <si>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</si>
  <si>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</si>
  <si>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</si>
  <si>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</si>
  <si>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</si>
  <si>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</si>
  <si>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</si>
  <si>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</si>
  <si>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</si>
  <si>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</si>
  <si>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</si>
  <si>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</si>
  <si>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</si>
  <si>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</si>
  <si>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</si>
  <si>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</si>
  <si>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</si>
  <si>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</si>
  <si>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</si>
  <si>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</si>
  <si>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</si>
  <si>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</si>
  <si>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</si>
  <si>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</si>
  <si>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</si>
  <si>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</si>
  <si>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</si>
  <si>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</si>
  <si>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</si>
  <si>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</si>
  <si>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</si>
  <si>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</si>
  <si>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</si>
  <si>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</si>
  <si>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</si>
  <si>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</si>
  <si>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</si>
  <si>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</si>
  <si>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</si>
  <si>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</si>
  <si>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</si>
  <si>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</si>
  <si>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</si>
  <si>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</si>
  <si>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</si>
  <si>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</si>
  <si>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</si>
  <si>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</si>
  <si>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</si>
  <si>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</si>
  <si>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</si>
  <si>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</si>
  <si>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</si>
  <si>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</si>
  <si>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</si>
  <si>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</si>
  <si>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</si>
  <si>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</si>
  <si>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</si>
  <si>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</si>
  <si>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</si>
  <si>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</si>
  <si>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</si>
  <si>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</si>
  <si>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</si>
  <si>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</si>
  <si>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</si>
  <si>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</si>
  <si>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</si>
  <si>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</si>
  <si>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</si>
  <si>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</si>
  <si>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</si>
  <si>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</si>
  <si>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</si>
  <si>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</si>
  <si>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</si>
  <si>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</si>
  <si>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</si>
  <si>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</si>
  <si>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</si>
  <si>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</si>
  <si>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</si>
  <si>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</si>
  <si>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</si>
  <si>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</si>
  <si>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</si>
  <si>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</si>
  <si>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</si>
  <si>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</si>
  <si>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</si>
  <si>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</si>
  <si>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</si>
  <si>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</si>
  <si>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</si>
  <si>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</si>
  <si>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</si>
  <si>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</si>
  <si>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</si>
  <si>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</si>
  <si>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</si>
  <si>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</si>
  <si>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</si>
  <si>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</si>
  <si>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</si>
  <si>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</si>
  <si>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</si>
  <si>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</si>
  <si>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</si>
  <si>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</si>
  <si>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</si>
  <si>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</si>
  <si>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</si>
  <si>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</si>
  <si>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</si>
  <si>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</si>
  <si>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</si>
  <si>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</si>
  <si>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</si>
  <si>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</si>
  <si>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</si>
  <si>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</si>
  <si>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</si>
  <si>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</si>
  <si>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</si>
  <si>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</si>
  <si>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</si>
  <si>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</si>
  <si>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</si>
  <si>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</si>
  <si>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</si>
  <si>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</si>
  <si>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</si>
  <si>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</si>
  <si>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</si>
  <si>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</si>
  <si>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</si>
  <si>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</si>
  <si>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</si>
  <si>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</si>
  <si>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</si>
  <si>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</si>
  <si>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</si>
  <si>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</si>
  <si>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</si>
  <si>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</si>
  <si>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</si>
  <si>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</si>
  <si>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</si>
  <si>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</si>
  <si>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</si>
  <si>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</si>
  <si>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</si>
  <si>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</si>
  <si>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</si>
  <si>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</si>
  <si>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</si>
  <si>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</si>
  <si>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</si>
  <si>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</si>
  <si>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</si>
  <si>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</si>
  <si>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</si>
  <si>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</si>
  <si>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</si>
  <si>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</si>
  <si>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</si>
  <si>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</si>
  <si>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</si>
  <si>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</si>
  <si>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</si>
  <si>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</si>
  <si>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</si>
  <si>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</si>
  <si>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</si>
  <si>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</si>
  <si>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</si>
  <si>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</si>
  <si>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</si>
  <si>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</si>
  <si>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</si>
  <si>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</si>
  <si>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</si>
  <si>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</si>
  <si>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</si>
  <si>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</si>
  <si>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</si>
  <si>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</si>
  <si>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</si>
  <si>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</si>
  <si>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</si>
  <si>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</si>
  <si>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</si>
  <si>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</si>
  <si>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</si>
  <si>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</si>
  <si>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</si>
  <si>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</si>
  <si>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</si>
  <si>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</si>
  <si>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</si>
  <si>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</si>
  <si>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</si>
  <si>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</si>
  <si>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</si>
  <si>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</si>
  <si>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</si>
  <si>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</si>
  <si>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</si>
  <si>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</si>
  <si>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</si>
  <si>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</si>
  <si>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</si>
  <si>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</si>
  <si>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</si>
  <si>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</si>
  <si>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</si>
  <si>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</si>
  <si>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</si>
  <si>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</si>
  <si>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</si>
  <si>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</si>
  <si>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</si>
  <si>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</si>
  <si>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</si>
  <si>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</si>
  <si>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</si>
  <si>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</si>
  <si>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</si>
  <si>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</si>
  <si>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</si>
  <si>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</si>
  <si>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</si>
  <si>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</si>
  <si>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</si>
  <si>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</si>
  <si>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</si>
  <si>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</si>
  <si>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</si>
  <si>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</si>
  <si>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</si>
  <si>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</si>
  <si>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</si>
  <si>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</si>
  <si>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</si>
  <si>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</si>
  <si>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</si>
  <si>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</si>
  <si>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</si>
  <si>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</si>
  <si>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</si>
  <si>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</si>
  <si>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</si>
  <si>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</si>
  <si>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</si>
  <si>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</si>
  <si>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</si>
  <si>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</si>
  <si>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</si>
  <si>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</si>
  <si>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</si>
  <si>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</si>
  <si>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</si>
  <si>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</si>
  <si>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</si>
  <si>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</si>
  <si>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</si>
  <si>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</si>
  <si>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</si>
  <si>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</si>
  <si>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</si>
  <si>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</si>
  <si>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</si>
  <si>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</si>
  <si>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</si>
  <si>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</si>
  <si>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</si>
  <si>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</si>
  <si>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</si>
  <si>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</si>
  <si>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</si>
  <si>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</si>
  <si>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</si>
  <si>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</si>
  <si>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</si>
  <si>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</si>
  <si>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</si>
  <si>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</si>
  <si>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</si>
  <si>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</si>
  <si>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</si>
  <si>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</si>
  <si>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</si>
  <si>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</si>
  <si>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</si>
  <si>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</si>
  <si>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</si>
  <si>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</si>
  <si>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</si>
  <si>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</si>
  <si>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</si>
  <si>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</si>
  <si>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</si>
  <si>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</si>
  <si>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</si>
  <si>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</si>
  <si>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</si>
  <si>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</si>
  <si>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</si>
  <si>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</si>
  <si>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</si>
  <si>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</si>
  <si>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</si>
  <si>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</si>
  <si>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</si>
  <si>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</si>
  <si>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</si>
  <si>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</si>
  <si>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</si>
  <si>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</si>
  <si>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</si>
  <si>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</si>
  <si>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</si>
  <si>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</si>
  <si>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</si>
  <si>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</si>
  <si>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</si>
  <si>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</si>
  <si>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</si>
  <si>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</si>
  <si>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</si>
  <si>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</si>
  <si>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</si>
  <si>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</si>
  <si>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</si>
  <si>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</si>
  <si>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</si>
  <si>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</si>
  <si>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</si>
  <si>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</si>
  <si>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</si>
  <si>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</si>
  <si>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</si>
  <si>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</si>
  <si>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</si>
  <si>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</si>
  <si>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</si>
  <si>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</si>
  <si>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</si>
  <si>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</si>
  <si>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</si>
  <si>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</si>
  <si>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</si>
  <si>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</si>
  <si>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</si>
  <si>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</si>
  <si>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</si>
  <si>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</si>
  <si>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</si>
  <si>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</si>
  <si>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</si>
  <si>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</si>
  <si>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</si>
  <si>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</si>
  <si>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</si>
  <si>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</si>
  <si>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</si>
  <si>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</si>
  <si>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</si>
  <si>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</si>
  <si>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</si>
  <si>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</si>
  <si>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</si>
  <si>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</si>
  <si>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</si>
  <si>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</si>
  <si>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</si>
  <si>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</si>
  <si>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</si>
  <si>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</si>
  <si>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</si>
  <si>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</si>
  <si>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</si>
  <si>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</si>
  <si>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</si>
  <si>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</si>
  <si>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</si>
  <si>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</si>
  <si>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</si>
  <si>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</si>
  <si>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</si>
  <si>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</si>
  <si>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</si>
  <si>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</si>
  <si>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</si>
  <si>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</si>
  <si>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</si>
  <si>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</si>
  <si>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</si>
  <si>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</si>
  <si>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</si>
  <si>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</si>
  <si>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</si>
  <si>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</si>
  <si>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</si>
  <si>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</si>
  <si>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</si>
  <si>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</si>
  <si>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</si>
  <si>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</si>
  <si>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</si>
  <si>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</si>
  <si>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</si>
  <si>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</si>
  <si>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</si>
  <si>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</si>
  <si>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</si>
  <si>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</si>
  <si>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</si>
  <si>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</si>
  <si>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</si>
  <si>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</si>
  <si>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</si>
  <si>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</si>
  <si>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</si>
  <si>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</si>
  <si>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</si>
  <si>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</si>
  <si>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</si>
  <si>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</si>
  <si>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</si>
  <si>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</si>
  <si>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</si>
  <si>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</si>
  <si>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</si>
  <si>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</si>
  <si>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</si>
  <si>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</si>
  <si>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</si>
  <si>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</si>
  <si>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</si>
  <si>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</si>
  <si>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</si>
  <si>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</si>
  <si>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</si>
  <si>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</si>
  <si>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</si>
  <si>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</si>
  <si>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</si>
  <si>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</si>
  <si>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</si>
  <si>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</si>
  <si>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</si>
  <si>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</si>
  <si>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</si>
  <si>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</si>
  <si>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</si>
  <si>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</si>
  <si>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</si>
  <si>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</si>
  <si>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</si>
  <si>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</si>
  <si>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</si>
  <si>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</si>
  <si>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</si>
  <si>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</si>
  <si>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</si>
  <si>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</si>
  <si>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</si>
  <si>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</si>
  <si>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</si>
  <si>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</si>
  <si>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</si>
  <si>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</si>
  <si>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</si>
  <si>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</si>
  <si>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</si>
  <si>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</si>
  <si>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</si>
  <si>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</si>
  <si>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</si>
  <si>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</si>
  <si>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</si>
  <si>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</si>
  <si>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</si>
  <si>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</si>
  <si>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</si>
  <si>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</si>
  <si>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</si>
  <si>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</si>
  <si>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</si>
  <si>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</si>
  <si>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</si>
  <si>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</si>
  <si>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</si>
  <si>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</si>
  <si>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</si>
  <si>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</si>
  <si>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</si>
  <si>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</si>
  <si>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</si>
  <si>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</si>
  <si>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</si>
  <si>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</si>
  <si>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</si>
  <si>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</si>
  <si>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</si>
  <si>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</si>
  <si>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</si>
  <si>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</si>
  <si>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</si>
  <si>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</si>
  <si>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</si>
  <si>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</si>
  <si>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</si>
  <si>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</si>
  <si>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</si>
  <si>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</si>
  <si>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</si>
  <si>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</si>
  <si>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</si>
  <si>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</si>
  <si>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</si>
  <si>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</si>
  <si>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</si>
  <si>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</si>
  <si>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</si>
  <si>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</si>
  <si>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</si>
  <si>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</si>
  <si>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</si>
  <si>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</si>
  <si>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</si>
  <si>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</si>
  <si>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</si>
  <si>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</si>
  <si>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</si>
  <si>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</si>
  <si>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</si>
  <si>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</si>
  <si>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</si>
  <si>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</si>
  <si>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</si>
  <si>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</si>
  <si>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</si>
  <si>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</si>
  <si>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</si>
  <si>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</si>
  <si>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</si>
  <si>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</si>
  <si>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</si>
  <si>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</si>
  <si>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</si>
  <si>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</si>
  <si>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</si>
  <si>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</si>
  <si>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</si>
  <si>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</si>
  <si>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</si>
  <si>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</si>
  <si>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</si>
  <si>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</si>
  <si>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</si>
  <si>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</si>
  <si>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</si>
  <si>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</si>
  <si>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</si>
  <si>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</si>
  <si>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</si>
  <si>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</si>
  <si>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</si>
  <si>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</si>
  <si>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</si>
  <si>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</si>
  <si>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</si>
  <si>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</si>
  <si>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</si>
  <si>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</si>
  <si>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</si>
  <si>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</si>
  <si>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</si>
  <si>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</si>
  <si>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</si>
  <si>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</si>
  <si>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</si>
  <si>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</si>
  <si>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</si>
  <si>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</si>
  <si>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</si>
  <si>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</si>
  <si>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</si>
  <si>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</si>
  <si>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</si>
  <si>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</si>
  <si>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</si>
  <si>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</si>
  <si>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</si>
  <si>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</si>
  <si>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</si>
  <si>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</si>
  <si>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</si>
  <si>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</si>
  <si>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</si>
  <si>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</si>
  <si>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</si>
  <si>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</si>
  <si>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</si>
  <si>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</si>
  <si>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</si>
  <si>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</si>
  <si>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</si>
  <si>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</si>
  <si>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</si>
  <si>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</si>
  <si>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</si>
  <si>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</si>
  <si>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</si>
  <si>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</si>
  <si>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</si>
  <si>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</si>
  <si>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</si>
  <si>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</si>
  <si>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</si>
  <si>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</si>
  <si>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</si>
  <si>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</si>
  <si>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</si>
  <si>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</si>
  <si>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</si>
  <si>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</si>
  <si>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</si>
  <si>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</si>
  <si>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</si>
  <si>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</si>
  <si>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</si>
  <si>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</si>
  <si>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</si>
  <si>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</si>
  <si>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</si>
  <si>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</si>
  <si>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</si>
  <si>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</si>
  <si>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</si>
  <si>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</si>
  <si>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</si>
  <si>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</si>
  <si>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</si>
  <si>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</si>
  <si>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</si>
  <si>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</si>
  <si>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</si>
  <si>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</si>
  <si>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</si>
  <si>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</si>
  <si>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</si>
  <si>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</si>
  <si>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</si>
  <si>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</si>
  <si>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</si>
  <si>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</si>
  <si>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</si>
  <si>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</si>
  <si>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</si>
  <si>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</si>
  <si>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</si>
  <si>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</si>
  <si>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</si>
  <si>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</si>
  <si>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</si>
  <si>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</si>
  <si>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</si>
  <si>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</si>
  <si>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</si>
  <si>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</si>
  <si>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</si>
  <si>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</si>
  <si>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</si>
  <si>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</si>
  <si>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</si>
  <si>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</si>
  <si>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</si>
  <si>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</si>
  <si>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</si>
  <si>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</si>
  <si>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</si>
  <si>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</si>
  <si>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</si>
  <si>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</si>
  <si>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</si>
  <si>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</si>
  <si>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</si>
  <si>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</si>
  <si>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</si>
  <si>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</si>
  <si>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</si>
  <si>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</si>
  <si>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</si>
  <si>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</si>
  <si>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</si>
  <si>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</si>
  <si>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</si>
  <si>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</si>
  <si>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</si>
  <si>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</si>
  <si>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</si>
  <si>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</si>
  <si>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</si>
  <si>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</si>
  <si>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</si>
  <si>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</si>
  <si>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</si>
  <si>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</si>
  <si>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</si>
  <si>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</si>
  <si>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</si>
  <si>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</si>
  <si>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</si>
  <si>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</si>
  <si>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</si>
  <si>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</si>
  <si>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</si>
  <si>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</si>
  <si>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</si>
  <si>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</si>
  <si>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</si>
  <si>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</si>
  <si>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</si>
  <si>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</si>
  <si>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</si>
  <si>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</si>
  <si>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</si>
  <si>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</si>
  <si>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</si>
  <si>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</si>
  <si>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</si>
  <si>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</si>
  <si>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</si>
  <si>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</si>
  <si>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</si>
  <si>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</si>
  <si>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</si>
  <si>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</si>
  <si>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</si>
  <si>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</si>
  <si>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</si>
  <si>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</si>
  <si>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</si>
  <si>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</si>
  <si>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</si>
  <si>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</si>
  <si>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</si>
  <si>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</si>
  <si>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</si>
  <si>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</si>
  <si>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</si>
  <si>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</si>
  <si>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</si>
  <si>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</si>
  <si>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</si>
  <si>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</si>
  <si>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</si>
  <si>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</si>
  <si>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</si>
  <si>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</si>
  <si>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</si>
  <si>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</si>
  <si>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</si>
  <si>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</si>
  <si>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</si>
  <si>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</si>
  <si>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</si>
  <si>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</si>
  <si>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</si>
  <si>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</si>
  <si>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</si>
  <si>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</si>
  <si>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</si>
  <si>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</si>
  <si>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</si>
  <si>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</si>
  <si>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</si>
  <si>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</si>
  <si>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</si>
  <si>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</si>
  <si>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</si>
  <si>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</si>
  <si>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</si>
  <si>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</si>
  <si>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</si>
  <si>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</si>
  <si>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</si>
  <si>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</si>
  <si>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</si>
  <si>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</si>
  <si>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</si>
  <si>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</si>
  <si>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</si>
  <si>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</si>
  <si>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</si>
  <si>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</si>
  <si>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</si>
  <si>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</si>
  <si>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</si>
  <si>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</si>
  <si>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</si>
  <si>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</si>
  <si>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</si>
  <si>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</si>
  <si>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</si>
  <si>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</si>
  <si>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</si>
  <si>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</si>
  <si>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</si>
  <si>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</si>
  <si>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</si>
  <si>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</si>
  <si>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</si>
  <si>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</si>
  <si>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</si>
  <si>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</si>
  <si>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</si>
  <si>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</si>
  <si>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</si>
  <si>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</si>
  <si>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</si>
  <si>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</si>
  <si>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</si>
  <si>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</si>
  <si>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</si>
  <si>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</si>
  <si>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</si>
  <si>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</si>
  <si>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</si>
  <si>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</si>
  <si>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</si>
  <si>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</si>
  <si>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</si>
  <si>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</si>
  <si>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</si>
  <si>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</si>
  <si>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</si>
  <si>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</si>
  <si>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</si>
  <si>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</si>
  <si>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</si>
  <si>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</si>
  <si>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</si>
  <si>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</si>
  <si>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</si>
  <si>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</si>
  <si>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</si>
  <si>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</si>
  <si>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</si>
  <si>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</si>
  <si>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</si>
  <si>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</si>
  <si>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</si>
  <si>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</si>
  <si>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</si>
  <si>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</si>
  <si>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</si>
  <si>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</si>
  <si>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</si>
  <si>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</si>
  <si>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</si>
  <si>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</si>
  <si>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</si>
  <si>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</si>
  <si>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</si>
  <si>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</si>
  <si>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</si>
  <si>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</si>
  <si>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</si>
  <si>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</si>
  <si>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</si>
  <si>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</si>
  <si>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</si>
  <si>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</si>
  <si>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</si>
  <si>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</si>
  <si>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</si>
  <si>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</si>
  <si>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</si>
  <si>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</si>
  <si>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</si>
  <si>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</si>
  <si>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</si>
  <si>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</si>
  <si>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</si>
  <si>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</si>
  <si>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</si>
  <si>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</si>
  <si>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</si>
  <si>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</si>
  <si>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</si>
  <si>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</si>
  <si>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</si>
  <si>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</si>
  <si>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</si>
  <si>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</si>
  <si>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</si>
  <si>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</si>
  <si>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</si>
  <si>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</si>
  <si>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</si>
  <si>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</si>
  <si>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</si>
  <si>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</si>
  <si>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</si>
  <si>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</si>
  <si>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</si>
  <si>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</si>
  <si>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</si>
  <si>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</si>
  <si>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</si>
  <si>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</si>
  <si>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</si>
  <si>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</si>
  <si>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</si>
  <si>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</si>
  <si>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</si>
  <si>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</si>
  <si>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</si>
  <si>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</si>
  <si>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</si>
  <si>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</si>
  <si>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</si>
  <si>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</si>
  <si>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</si>
  <si>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</si>
  <si>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</si>
  <si>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</si>
  <si>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</si>
  <si>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</si>
  <si>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</si>
  <si>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</si>
  <si>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</si>
  <si>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</si>
  <si>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</si>
  <si>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</si>
  <si>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</si>
  <si>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</si>
  <si>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</si>
  <si>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</si>
  <si>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</si>
  <si>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</si>
  <si>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</si>
  <si>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</si>
  <si>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</si>
  <si>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</si>
  <si>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</si>
  <si>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</si>
  <si>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</si>
  <si>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</si>
  <si>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</si>
  <si>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</si>
  <si>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</si>
  <si>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</si>
  <si>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</si>
  <si>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</si>
  <si>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</si>
  <si>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</si>
  <si>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</si>
  <si>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</si>
  <si>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</si>
  <si>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</si>
  <si>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</si>
  <si>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</si>
  <si>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</si>
  <si>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</si>
  <si>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</si>
  <si>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</si>
  <si>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</si>
  <si>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</si>
  <si>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</si>
  <si>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</si>
  <si>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</si>
  <si>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</si>
  <si>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</si>
  <si>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</si>
  <si>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</si>
  <si>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</si>
  <si>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</si>
  <si>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</si>
  <si>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</si>
  <si>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</si>
  <si>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</si>
  <si>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</si>
  <si>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</si>
  <si>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</si>
  <si>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</si>
  <si>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</si>
  <si>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</si>
  <si>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</si>
  <si>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</si>
  <si>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</si>
  <si>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</si>
  <si>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</si>
  <si>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</si>
  <si>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</si>
  <si>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</si>
  <si>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</si>
  <si>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</si>
  <si>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</si>
  <si>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</si>
  <si>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</si>
  <si>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</si>
  <si>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</si>
  <si>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</si>
  <si>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</si>
  <si>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</si>
  <si>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</si>
  <si>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</si>
  <si>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</si>
  <si>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</si>
  <si>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</si>
  <si>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</si>
  <si>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</si>
  <si>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</si>
  <si>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</si>
  <si>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</si>
  <si>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</si>
  <si>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</si>
  <si>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</si>
  <si>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</si>
  <si>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</si>
  <si>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</si>
  <si>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</si>
  <si>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</si>
  <si>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</si>
  <si>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</si>
  <si>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</si>
  <si>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</si>
  <si>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</si>
  <si>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</si>
  <si>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</si>
  <si>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</si>
  <si>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</si>
  <si>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</si>
  <si>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</si>
  <si>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</si>
  <si>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</si>
  <si>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</si>
  <si>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</si>
  <si>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</si>
  <si>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</si>
  <si>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</si>
  <si>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</si>
  <si>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</si>
  <si>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</si>
  <si>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</si>
  <si>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</si>
  <si>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</si>
  <si>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</si>
  <si>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</si>
  <si>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</si>
  <si>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</si>
  <si>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</si>
  <si>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</si>
  <si>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</si>
  <si>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</si>
  <si>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</si>
  <si>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</si>
  <si>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</si>
  <si>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</si>
  <si>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</si>
  <si>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</si>
  <si>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</si>
  <si>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</si>
  <si>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</si>
  <si>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</si>
  <si>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</si>
  <si>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</si>
  <si>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</si>
  <si>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</si>
  <si>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</si>
  <si>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</si>
  <si>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</si>
  <si>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</si>
  <si>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</si>
  <si>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</si>
  <si>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</si>
  <si>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</si>
  <si>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</si>
  <si>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</si>
  <si>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</si>
  <si>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</si>
  <si>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</si>
  <si>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</si>
  <si>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</si>
  <si>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</si>
  <si>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</si>
  <si>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</si>
  <si>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</si>
  <si>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</si>
  <si>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</si>
  <si>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</si>
  <si>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</si>
  <si>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</si>
  <si>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</si>
  <si>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</si>
  <si>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</si>
  <si>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</si>
  <si>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</si>
  <si>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</si>
  <si>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</si>
  <si>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</si>
  <si>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</si>
  <si>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</si>
  <si>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</si>
  <si>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</si>
  <si>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</si>
  <si>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</si>
  <si>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</si>
  <si>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</si>
  <si>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</si>
  <si>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</si>
  <si>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</si>
  <si>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</si>
  <si>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</si>
  <si>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</si>
  <si>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</si>
  <si>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</si>
  <si>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</si>
  <si>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</si>
  <si>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</si>
  <si>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</si>
  <si>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</si>
  <si>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</si>
  <si>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</si>
  <si>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</si>
  <si>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</si>
  <si>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</si>
  <si>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</si>
  <si>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</si>
  <si>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</si>
  <si>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</si>
  <si>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</si>
  <si>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</si>
  <si>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</si>
  <si>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</si>
  <si>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</si>
  <si>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</si>
  <si>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</si>
  <si>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</si>
  <si>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</si>
  <si>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</si>
  <si>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</si>
  <si>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</si>
  <si>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</si>
  <si>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</si>
  <si>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</si>
  <si>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</si>
  <si>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</si>
  <si>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</si>
  <si>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</si>
  <si>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</si>
  <si>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</si>
  <si>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</si>
  <si>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</si>
  <si>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</si>
  <si>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</si>
  <si>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</si>
  <si>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</si>
  <si>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</si>
  <si>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</si>
  <si>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</si>
  <si>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</si>
  <si>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</si>
  <si>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</si>
  <si>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</si>
  <si>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</si>
  <si>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</si>
  <si>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</si>
  <si>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</si>
  <si>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</si>
  <si>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</si>
  <si>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</si>
  <si>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</si>
  <si>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</si>
  <si>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</si>
  <si>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</si>
  <si>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</si>
  <si>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</si>
  <si>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</si>
  <si>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</si>
  <si>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</si>
  <si>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</si>
  <si>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</si>
  <si>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</si>
  <si>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</si>
  <si>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</si>
  <si>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</si>
  <si>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</si>
  <si>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</si>
  <si>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</si>
  <si>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</si>
  <si>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</si>
  <si>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</si>
  <si>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</si>
  <si>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</si>
  <si>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</si>
  <si>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</si>
  <si>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</si>
  <si>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</si>
  <si>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</si>
  <si>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</si>
  <si>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</si>
  <si>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</si>
  <si>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</si>
  <si>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</si>
  <si>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</si>
  <si>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</si>
  <si>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</si>
  <si>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</si>
  <si>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</si>
  <si>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</si>
  <si>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</si>
  <si>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</si>
  <si>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</si>
  <si>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</si>
  <si>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</si>
  <si>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</si>
  <si>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</si>
  <si>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</si>
  <si>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</si>
  <si>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</si>
  <si>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</si>
  <si>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</si>
  <si>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</si>
  <si>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</si>
  <si>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</si>
  <si>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</si>
  <si>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</si>
  <si>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</si>
  <si>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</si>
  <si>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</si>
  <si>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</si>
  <si>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</si>
  <si>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</si>
  <si>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</si>
  <si>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</si>
  <si>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</si>
  <si>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</si>
  <si>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</si>
  <si>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</si>
  <si>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</si>
  <si>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</si>
  <si>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</si>
  <si>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</si>
  <si>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</si>
  <si>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</si>
  <si>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</si>
  <si>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</si>
  <si>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</si>
  <si>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</si>
  <si>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</si>
  <si>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</si>
  <si>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</si>
  <si>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</si>
  <si>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</si>
  <si>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</si>
  <si>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</si>
  <si>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</si>
  <si>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</si>
  <si>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</si>
  <si>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</si>
  <si>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</si>
  <si>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</si>
  <si>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</si>
  <si>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</si>
  <si>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</si>
  <si>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</si>
  <si>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</si>
  <si>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</si>
  <si>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</si>
  <si>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</si>
  <si>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</si>
  <si>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</si>
  <si>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</si>
  <si>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</si>
  <si>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</si>
  <si>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</si>
  <si>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</si>
  <si>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</si>
  <si>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</si>
  <si>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</si>
  <si>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</si>
  <si>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</si>
  <si>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</si>
  <si>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</si>
  <si>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</si>
  <si>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</si>
  <si>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</si>
  <si>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</si>
  <si>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</si>
  <si>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</si>
  <si>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</si>
  <si>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</si>
  <si>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</si>
  <si>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</si>
  <si>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</si>
  <si>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</si>
  <si>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</si>
  <si>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</si>
  <si>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</si>
  <si>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</si>
  <si>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</si>
  <si>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</si>
  <si>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</si>
  <si>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</si>
  <si>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</si>
  <si>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</si>
  <si>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</si>
  <si>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</si>
  <si>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</si>
  <si>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</si>
  <si>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</si>
  <si>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</si>
  <si>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</si>
  <si>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</si>
  <si>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</si>
  <si>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</si>
  <si>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</si>
  <si>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</si>
  <si>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</si>
  <si>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</si>
  <si>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</si>
  <si>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</si>
  <si>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</si>
  <si>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</si>
  <si>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</si>
  <si>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</si>
  <si>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</si>
  <si>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</si>
  <si>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</si>
  <si>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</si>
  <si>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</si>
  <si>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</si>
  <si>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</si>
  <si>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</si>
  <si>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</si>
  <si>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</si>
  <si>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</si>
  <si>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</si>
  <si>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</si>
  <si>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</si>
  <si>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</si>
  <si>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</si>
  <si>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</si>
  <si>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</si>
  <si>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</si>
  <si>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</si>
  <si>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</si>
  <si>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</si>
  <si>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</si>
  <si>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</si>
  <si>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</si>
  <si>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</si>
  <si>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</si>
  <si>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</si>
  <si>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</si>
  <si>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</si>
  <si>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</si>
  <si>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</si>
  <si>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</si>
  <si>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</si>
  <si>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</si>
  <si>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</si>
  <si>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</si>
  <si>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</si>
  <si>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</si>
  <si>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</si>
  <si>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</si>
  <si>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</si>
  <si>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</si>
  <si>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</si>
  <si>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</si>
  <si>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</si>
  <si>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</si>
  <si>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</si>
  <si>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</si>
  <si>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</si>
  <si>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</si>
  <si>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</si>
  <si>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</si>
  <si>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</si>
  <si>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</si>
  <si>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</si>
  <si>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</si>
  <si>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</si>
  <si>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</si>
  <si>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</si>
  <si>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</si>
  <si>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</si>
  <si>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</si>
  <si>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</si>
  <si>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</si>
  <si>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</si>
  <si>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</si>
  <si>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</si>
  <si>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</si>
  <si>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</si>
  <si>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</si>
  <si>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</si>
  <si>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</si>
  <si>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</si>
  <si>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</si>
  <si>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</si>
  <si>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</si>
  <si>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</si>
  <si>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</si>
  <si>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</si>
  <si>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</si>
  <si>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</si>
  <si>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</si>
  <si>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</si>
  <si>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</si>
  <si>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</si>
  <si>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</si>
  <si>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</si>
  <si>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</si>
  <si>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</si>
  <si>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</si>
  <si>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</si>
  <si>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</si>
  <si>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</si>
  <si>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</si>
  <si>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</si>
  <si>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</si>
  <si>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</si>
  <si>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</si>
  <si>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</si>
  <si>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</si>
  <si>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</si>
  <si>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</si>
  <si>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</si>
  <si>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</si>
  <si>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</si>
  <si>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</si>
  <si>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</si>
  <si>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</si>
  <si>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</si>
  <si>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</si>
  <si>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</si>
  <si>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</si>
  <si>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</si>
  <si>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</si>
  <si>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</si>
  <si>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</si>
  <si>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</si>
  <si>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</si>
  <si>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</si>
  <si>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</si>
  <si>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</si>
  <si>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</si>
  <si>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</si>
  <si>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</si>
  <si>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</si>
  <si>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</si>
  <si>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</si>
  <si>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</si>
  <si>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</si>
  <si>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</si>
  <si>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</si>
  <si>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</si>
  <si>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</si>
  <si>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</si>
  <si>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</si>
  <si>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</si>
  <si>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</si>
  <si>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</si>
  <si>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</si>
  <si>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</si>
  <si>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</si>
  <si>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</si>
  <si>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</si>
  <si>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</si>
  <si>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</si>
  <si>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</si>
  <si>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</si>
  <si>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</si>
  <si>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</si>
  <si>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</si>
  <si>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</si>
  <si>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</si>
  <si>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</si>
  <si>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</si>
  <si>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</si>
  <si>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</si>
  <si>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</si>
  <si>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</si>
  <si>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</si>
  <si>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</si>
  <si>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</si>
  <si>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</si>
  <si>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</si>
  <si>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</si>
  <si>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</si>
  <si>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</si>
  <si>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</si>
  <si>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</si>
  <si>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</si>
  <si>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</si>
  <si>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</si>
  <si>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</si>
  <si>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</si>
  <si>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</si>
  <si>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</si>
  <si>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</si>
  <si>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</si>
  <si>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</si>
  <si>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</si>
  <si>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</si>
  <si>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</si>
  <si>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</si>
  <si>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</si>
  <si>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</si>
  <si>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</si>
  <si>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</si>
  <si>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</si>
  <si>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</si>
  <si>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</si>
  <si>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</si>
  <si>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</si>
  <si>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</si>
  <si>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</si>
  <si>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</si>
  <si>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</si>
  <si>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</si>
  <si>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</si>
  <si>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</si>
  <si>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</si>
  <si>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</si>
  <si>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</si>
  <si>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</si>
  <si>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</si>
  <si>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</si>
  <si>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</si>
  <si>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</si>
  <si>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</si>
  <si>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</si>
  <si>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</si>
  <si>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</si>
  <si>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</si>
  <si>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</si>
  <si>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</si>
  <si>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</si>
  <si>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</si>
  <si>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</si>
  <si>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</si>
  <si>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</si>
  <si>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</si>
  <si>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</si>
  <si>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</si>
  <si>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</si>
  <si>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</si>
  <si>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</si>
  <si>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</si>
  <si>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</si>
  <si>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</si>
  <si>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</si>
  <si>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</si>
  <si>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</si>
  <si>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</si>
  <si>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</si>
  <si>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</si>
  <si>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</si>
  <si>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</si>
  <si>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</si>
  <si>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</si>
  <si>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</si>
  <si>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</si>
  <si>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</si>
  <si>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</si>
  <si>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</si>
  <si>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</si>
  <si>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</si>
  <si>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</si>
  <si>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</si>
  <si>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</si>
  <si>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</si>
  <si>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</si>
  <si>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</si>
  <si>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</si>
  <si>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</si>
  <si>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</si>
  <si>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</si>
  <si>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</si>
  <si>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</si>
  <si>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</si>
  <si>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</si>
  <si>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</si>
  <si>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</si>
  <si>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</si>
  <si>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</si>
  <si>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</si>
  <si>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</si>
  <si>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</si>
  <si>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</si>
  <si>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</si>
  <si>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</si>
  <si>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</si>
  <si>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</si>
  <si>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</si>
  <si>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</si>
  <si>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</si>
  <si>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</si>
  <si>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</si>
  <si>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</si>
  <si>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</si>
  <si>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</si>
  <si>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</si>
  <si>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</si>
  <si>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</si>
  <si>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</si>
  <si>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</si>
  <si>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</si>
  <si>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</si>
  <si>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</si>
  <si>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</si>
  <si>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</si>
  <si>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</si>
  <si>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</si>
  <si>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</si>
  <si>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</si>
  <si>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</si>
  <si>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</si>
  <si>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</si>
  <si>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</si>
  <si>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</si>
  <si>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</si>
  <si>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</si>
  <si>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</si>
  <si>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</si>
  <si>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</si>
  <si>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</si>
  <si>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</si>
  <si>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</si>
  <si>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</si>
  <si>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</si>
  <si>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</si>
  <si>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</si>
  <si>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</si>
  <si>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</si>
  <si>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</si>
  <si>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</si>
  <si>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</si>
  <si>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</si>
  <si>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</si>
  <si>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</si>
  <si>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</si>
  <si>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</si>
  <si>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</si>
  <si>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</si>
  <si>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</si>
  <si>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</si>
  <si>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</si>
  <si>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</si>
  <si>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</si>
  <si>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</si>
  <si>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</si>
  <si>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</si>
  <si>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</si>
  <si>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</si>
  <si>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</si>
  <si>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</si>
  <si>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</si>
  <si>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</si>
  <si>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</si>
  <si>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</si>
  <si>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</si>
  <si>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</si>
  <si>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</si>
  <si>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</si>
  <si>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</si>
  <si>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</si>
  <si>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</si>
  <si>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</si>
  <si>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</si>
  <si>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</si>
  <si>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</si>
  <si>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</si>
  <si>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</si>
  <si>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</si>
  <si>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</si>
  <si>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</si>
  <si>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</si>
  <si>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</si>
  <si>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</si>
  <si>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</si>
  <si>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</si>
  <si>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</si>
  <si>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</si>
  <si>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</si>
  <si>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</si>
  <si>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</si>
  <si>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</si>
  <si>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</si>
  <si>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</si>
  <si>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</si>
  <si>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</si>
  <si>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</si>
  <si>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</si>
  <si>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</si>
  <si>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</si>
  <si>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</si>
  <si>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</si>
  <si>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</si>
  <si>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</si>
  <si>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</si>
  <si>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</si>
  <si>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</si>
  <si>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</si>
  <si>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</si>
  <si>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</si>
  <si>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</si>
  <si>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</si>
  <si>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</si>
  <si>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</si>
  <si>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</si>
  <si>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</si>
  <si>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</si>
  <si>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</si>
  <si>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</si>
  <si>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</si>
  <si>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</si>
  <si>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</si>
  <si>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</si>
  <si>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</si>
  <si>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</si>
  <si>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</si>
  <si>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</si>
  <si>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</si>
  <si>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</si>
  <si>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</si>
  <si>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</si>
  <si>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</si>
  <si>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</si>
  <si>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</si>
  <si>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</si>
  <si>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</si>
  <si>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</si>
  <si>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</si>
  <si>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</si>
  <si>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</si>
  <si>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</si>
  <si>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</si>
  <si>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</si>
  <si>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</si>
  <si>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</si>
  <si>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</si>
  <si>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</si>
  <si>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</si>
  <si>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</si>
  <si>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</si>
  <si>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</si>
  <si>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</si>
  <si>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</si>
  <si>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</si>
  <si>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</si>
  <si>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</si>
  <si>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</si>
  <si>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</si>
  <si>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</si>
  <si>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</si>
  <si>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</si>
  <si>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</si>
  <si>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</si>
  <si>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</si>
  <si>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</si>
  <si>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</si>
  <si>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</si>
  <si>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</si>
  <si>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</si>
  <si>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</si>
  <si>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</si>
  <si>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</si>
  <si>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</si>
  <si>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</si>
  <si>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</si>
  <si>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</si>
  <si>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</si>
  <si>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</si>
  <si>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</si>
  <si>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</si>
  <si>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</si>
  <si>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</si>
  <si>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</si>
  <si>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</si>
  <si>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</si>
  <si>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</si>
  <si>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</si>
  <si>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</si>
  <si>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</si>
  <si>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</si>
  <si>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</si>
  <si>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</si>
  <si>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</si>
  <si>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</si>
  <si>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</si>
  <si>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</si>
  <si>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</si>
  <si>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</si>
  <si>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</si>
  <si>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</si>
  <si>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</si>
  <si>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</si>
  <si>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</si>
  <si>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</si>
  <si>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</si>
  <si>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</si>
  <si>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</si>
  <si>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</si>
  <si>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</si>
  <si>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</si>
  <si>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</si>
  <si>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</si>
  <si>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</si>
  <si>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</si>
  <si>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</si>
  <si>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</si>
  <si>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</si>
  <si>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</si>
  <si>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</si>
  <si>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</si>
  <si>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</si>
  <si>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</si>
  <si>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</si>
  <si>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</si>
  <si>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</si>
  <si>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</si>
  <si>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</si>
  <si>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</si>
  <si>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</si>
  <si>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</si>
  <si>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</si>
  <si>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</si>
  <si>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</si>
  <si>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</si>
  <si>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</si>
  <si>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</si>
  <si>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</si>
  <si>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</si>
  <si>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</si>
  <si>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</si>
  <si>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</si>
  <si>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</si>
  <si>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</si>
  <si>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</si>
  <si>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</si>
  <si>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</si>
  <si>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</si>
  <si>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</si>
  <si>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</si>
  <si>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</si>
  <si>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</si>
  <si>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</si>
  <si>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</si>
  <si>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</si>
  <si>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</si>
  <si>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</si>
  <si>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</si>
  <si>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</si>
  <si>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</si>
  <si>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</si>
  <si>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</si>
  <si>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</si>
  <si>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</si>
  <si>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</si>
  <si>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</si>
  <si>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</si>
  <si>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</si>
  <si>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</si>
  <si>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</si>
  <si>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</si>
  <si>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</si>
  <si>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</si>
  <si>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</si>
  <si>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</si>
  <si>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</si>
  <si>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</si>
  <si>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</si>
  <si>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</si>
  <si>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</si>
  <si>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</si>
  <si>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</si>
  <si>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</si>
  <si>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</si>
  <si>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</si>
  <si>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</si>
  <si>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</si>
  <si>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</si>
  <si>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</si>
  <si>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</si>
  <si>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</si>
  <si>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</si>
  <si>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</si>
  <si>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</si>
  <si>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</si>
  <si>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</si>
  <si>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</si>
  <si>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</si>
  <si>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</si>
  <si>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</si>
  <si>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</si>
  <si>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</si>
  <si>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</si>
  <si>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</si>
  <si>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</si>
  <si>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</si>
  <si>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</si>
  <si>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</si>
  <si>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</si>
  <si>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</si>
  <si>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</si>
  <si>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</si>
  <si>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</si>
  <si>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</si>
  <si>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</si>
  <si>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</si>
  <si>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</si>
  <si>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</si>
  <si>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</si>
  <si>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</si>
  <si>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</si>
  <si>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</si>
  <si>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</si>
  <si>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</si>
  <si>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</si>
  <si>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</si>
  <si>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</si>
  <si>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</si>
  <si>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</si>
  <si>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</si>
  <si>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</si>
  <si>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</si>
  <si>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</si>
  <si>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</si>
  <si>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</si>
  <si>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</si>
  <si>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</si>
  <si>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</si>
  <si>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</si>
  <si>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</si>
  <si>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</si>
  <si>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</si>
  <si>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</si>
  <si>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</si>
  <si>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</si>
  <si>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</si>
  <si>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</si>
  <si>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</si>
  <si>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</si>
  <si>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</si>
  <si>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</si>
  <si>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</si>
  <si>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</si>
  <si>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</si>
  <si>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</si>
  <si>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</si>
  <si>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</si>
  <si>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</si>
  <si>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</si>
  <si>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</si>
  <si>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</si>
  <si>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</si>
  <si>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</si>
  <si>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</si>
  <si>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</si>
  <si>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</si>
  <si>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</si>
  <si>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</si>
  <si>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</si>
  <si>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</si>
  <si>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</si>
  <si>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</si>
  <si>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</si>
  <si>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</si>
  <si>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</si>
  <si>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</si>
  <si>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</si>
  <si>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</si>
  <si>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</si>
  <si>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</si>
  <si>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</si>
  <si>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</si>
  <si>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</si>
  <si>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</si>
  <si>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</si>
  <si>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</si>
  <si>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</si>
  <si>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</si>
  <si>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</si>
  <si>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</si>
  <si>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</si>
  <si>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</si>
  <si>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</si>
  <si>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</si>
  <si>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</si>
  <si>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</si>
  <si>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</si>
  <si>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</si>
  <si>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</si>
  <si>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</si>
  <si>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</si>
  <si>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</si>
  <si>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</si>
  <si>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</si>
  <si>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</si>
  <si>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</si>
  <si>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</si>
  <si>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</si>
  <si>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</si>
  <si>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</si>
  <si>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</si>
  <si>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</si>
  <si>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</si>
  <si>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</si>
  <si>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</si>
  <si>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</si>
  <si>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</si>
  <si>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</si>
  <si>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</si>
  <si>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</si>
  <si>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</si>
  <si>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</si>
  <si>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</si>
  <si>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</si>
  <si>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</si>
  <si>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</si>
  <si>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</si>
  <si>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</si>
  <si>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</si>
  <si>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</si>
  <si>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</si>
  <si>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</si>
  <si>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</si>
  <si>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</si>
  <si>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</si>
  <si>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</si>
  <si>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</si>
  <si>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</si>
  <si>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</si>
  <si>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</si>
  <si>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</si>
  <si>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</si>
  <si>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</si>
  <si>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</si>
  <si>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</si>
  <si>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</si>
  <si>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</si>
  <si>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</si>
  <si>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</si>
  <si>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</si>
  <si>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</si>
  <si>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</si>
  <si>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</si>
  <si>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</si>
  <si>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</si>
  <si>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</si>
  <si>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</si>
  <si>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</si>
  <si>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</si>
  <si>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</si>
  <si>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</si>
  <si>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</si>
  <si>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</si>
  <si>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</si>
  <si>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</si>
  <si>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</si>
  <si>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</si>
  <si>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</si>
  <si>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</si>
  <si>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</si>
  <si>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</si>
  <si>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</si>
  <si>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</si>
  <si>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</si>
  <si>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</si>
  <si>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</si>
  <si>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</si>
  <si>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</si>
  <si>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</si>
  <si>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</si>
  <si>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</si>
  <si>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</si>
  <si>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</si>
  <si>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</si>
  <si>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</si>
  <si>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</si>
  <si>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</si>
  <si>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</si>
  <si>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</si>
  <si>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</si>
  <si>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</si>
  <si>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</si>
  <si>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</si>
  <si>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</si>
  <si>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</si>
  <si>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</si>
  <si>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</si>
  <si>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</si>
  <si>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</si>
  <si>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</si>
  <si>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</si>
  <si>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</si>
  <si>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</si>
  <si>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</si>
  <si>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</si>
  <si>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</si>
  <si>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</si>
  <si>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</si>
  <si>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</si>
  <si>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</si>
  <si>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</si>
  <si>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</si>
  <si>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</si>
  <si>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</si>
  <si>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</si>
  <si>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</si>
  <si>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</si>
  <si>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</si>
  <si>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</si>
  <si>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</si>
  <si>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</si>
  <si>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</si>
  <si>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</si>
  <si>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</si>
  <si>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</si>
  <si>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</si>
  <si>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</si>
  <si>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</si>
  <si>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</si>
  <si>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</si>
  <si>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</si>
  <si>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</si>
  <si>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</si>
  <si>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</si>
  <si>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</si>
  <si>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</si>
  <si>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</si>
  <si>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</si>
  <si>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</si>
  <si>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</si>
  <si>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</si>
  <si>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</si>
  <si>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</si>
  <si>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</si>
  <si>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</si>
  <si>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</si>
  <si>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</si>
  <si>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</si>
  <si>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</si>
  <si>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</si>
  <si>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</si>
  <si>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</si>
  <si>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</si>
  <si>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</si>
  <si>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</si>
  <si>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</si>
  <si>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</si>
  <si>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</si>
  <si>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</si>
  <si>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</si>
  <si>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</si>
  <si>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</si>
  <si>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</si>
  <si>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</si>
  <si>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</si>
  <si>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</si>
  <si>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</si>
  <si>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</si>
  <si>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</si>
  <si>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</si>
  <si>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</si>
  <si>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</si>
  <si>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</si>
  <si>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</si>
  <si>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</si>
  <si>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</si>
  <si>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</si>
  <si>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</si>
  <si>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</si>
  <si>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</si>
  <si>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</si>
  <si>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</si>
  <si>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</si>
  <si>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</si>
  <si>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</si>
  <si>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</si>
  <si>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</si>
  <si>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</si>
  <si>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</si>
  <si>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</si>
  <si>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</si>
  <si>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</si>
  <si>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</si>
  <si>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</si>
  <si>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</si>
  <si>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</si>
  <si>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</si>
  <si>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</si>
  <si>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</si>
  <si>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</si>
  <si>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</si>
  <si>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</si>
  <si>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</si>
  <si>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</si>
  <si>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</si>
  <si>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</si>
  <si>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</si>
  <si>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</si>
  <si>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</si>
  <si>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</si>
  <si>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</si>
  <si>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</si>
  <si>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</si>
  <si>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</si>
  <si>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</si>
  <si>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</si>
  <si>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</si>
  <si>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</si>
  <si>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</si>
  <si>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</si>
  <si>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</si>
  <si>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</si>
  <si>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</si>
  <si>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</si>
  <si>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</si>
  <si>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</si>
  <si>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</si>
  <si>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</si>
  <si>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</si>
  <si>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</si>
  <si>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</si>
  <si>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</si>
  <si>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</si>
  <si>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</si>
  <si>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</si>
  <si>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</si>
  <si>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</si>
  <si>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</si>
  <si>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</si>
  <si>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</si>
  <si>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</si>
  <si>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</si>
  <si>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</si>
  <si>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</si>
  <si>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</si>
  <si>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</si>
  <si>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</si>
  <si>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</si>
  <si>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</si>
  <si>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</si>
  <si>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</si>
  <si>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</si>
  <si>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</si>
  <si>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</si>
  <si>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</si>
  <si>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</si>
  <si>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</si>
  <si>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</si>
  <si>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</si>
  <si>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</si>
  <si>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</si>
  <si>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</si>
  <si>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</si>
  <si>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</si>
  <si>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</si>
  <si>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</si>
  <si>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</si>
  <si>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</si>
  <si>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</si>
  <si>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</si>
  <si>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</si>
  <si>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</si>
  <si>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</si>
  <si>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</si>
  <si>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</si>
  <si>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</si>
  <si>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</si>
  <si>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</si>
  <si>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</si>
  <si>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</si>
  <si>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</si>
  <si>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</si>
  <si>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</si>
  <si>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</si>
  <si>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</si>
  <si>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</si>
  <si>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</si>
  <si>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</si>
  <si>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</si>
  <si>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</si>
  <si>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</si>
  <si>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</si>
  <si>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</si>
  <si>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</si>
  <si>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</si>
  <si>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</si>
  <si>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</si>
  <si>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</si>
  <si>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</si>
  <si>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</si>
  <si>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</si>
  <si>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</si>
  <si>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</si>
  <si>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</si>
  <si>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</si>
  <si>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</si>
  <si>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</si>
  <si>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</si>
  <si>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</si>
  <si>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</si>
  <si>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</si>
  <si>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</si>
  <si>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</si>
  <si>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</si>
  <si>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</si>
  <si>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</si>
  <si>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</si>
  <si>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</si>
  <si>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</si>
  <si>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</si>
  <si>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</si>
  <si>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</si>
  <si>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</si>
  <si>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</si>
  <si>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</si>
  <si>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</si>
  <si>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</si>
  <si>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</si>
  <si>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</si>
  <si>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</si>
  <si>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</si>
  <si>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</si>
  <si>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</si>
  <si>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</si>
  <si>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</si>
  <si>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</si>
  <si>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</si>
  <si>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</si>
  <si>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</si>
  <si>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</si>
  <si>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</si>
  <si>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</si>
  <si>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</si>
  <si>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</si>
  <si>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</si>
  <si>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</si>
  <si>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</si>
  <si>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</si>
  <si>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</si>
  <si>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</si>
  <si>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</si>
  <si>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</si>
  <si>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</si>
  <si>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</si>
  <si>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</si>
  <si>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</si>
  <si>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</si>
  <si>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</si>
  <si>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</si>
  <si>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</si>
  <si>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</si>
  <si>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</si>
  <si>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</si>
  <si>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</si>
  <si>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</si>
  <si>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</si>
  <si>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</si>
  <si>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</si>
  <si>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</si>
  <si>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</si>
  <si>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</si>
  <si>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</si>
  <si>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</si>
  <si>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</si>
  <si>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</si>
  <si>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</si>
  <si>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</si>
  <si>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</si>
  <si>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</si>
  <si>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</si>
  <si>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</si>
  <si>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</si>
  <si>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</si>
  <si>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</si>
  <si>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</si>
  <si>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</si>
  <si>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</si>
  <si>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</si>
  <si>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</si>
  <si>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</si>
  <si>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</si>
  <si>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</si>
  <si>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</si>
  <si>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</si>
  <si>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</si>
  <si>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</si>
  <si>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</si>
  <si>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</si>
  <si>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</si>
  <si>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</si>
  <si>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</si>
  <si>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</si>
  <si>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</si>
  <si>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</si>
  <si>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</si>
  <si>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</si>
  <si>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</si>
  <si>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</si>
  <si>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</si>
  <si>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</si>
  <si>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</si>
  <si>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</si>
  <si>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</si>
  <si>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</si>
  <si>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</si>
  <si>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</si>
  <si>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</si>
  <si>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</si>
  <si>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</si>
  <si>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</si>
  <si>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</si>
  <si>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</si>
  <si>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</si>
  <si>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</si>
  <si>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</si>
  <si>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</si>
  <si>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</si>
  <si>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</si>
  <si>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</si>
  <si>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</si>
  <si>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</si>
  <si>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</si>
  <si>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</si>
  <si>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</si>
  <si>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</si>
  <si>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</si>
  <si>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</si>
  <si>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</si>
  <si>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</si>
  <si>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</si>
  <si>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</si>
  <si>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</si>
  <si>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</si>
  <si>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</si>
  <si>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</si>
  <si>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</si>
  <si>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</si>
  <si>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</si>
  <si>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</si>
  <si>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</si>
  <si>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</si>
  <si>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</si>
  <si>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</si>
  <si>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</si>
  <si>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</si>
  <si>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</si>
  <si>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</si>
  <si>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</si>
  <si>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</si>
  <si>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</si>
  <si>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</si>
  <si>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</si>
  <si>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</si>
  <si>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</si>
  <si>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</si>
  <si>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</si>
  <si>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</si>
  <si>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</si>
  <si>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</si>
  <si>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</si>
  <si>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</si>
  <si>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</si>
  <si>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</si>
  <si>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</si>
  <si>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</si>
  <si>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</si>
  <si>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</si>
  <si>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</si>
  <si>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</si>
  <si>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</si>
  <si>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</si>
  <si>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</si>
  <si>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</si>
  <si>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</si>
  <si>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</si>
  <si>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</si>
  <si>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</si>
  <si>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</si>
  <si>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</si>
  <si>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</si>
  <si>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</si>
  <si>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</si>
  <si>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</si>
  <si>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</si>
  <si>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</si>
  <si>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</si>
  <si>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</si>
  <si>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</si>
  <si>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</si>
  <si>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</si>
  <si>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</si>
  <si>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</si>
  <si>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</si>
  <si>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</si>
  <si>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</si>
  <si>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</si>
  <si>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</si>
  <si>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</si>
  <si>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</si>
  <si>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</si>
  <si>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</si>
  <si>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</si>
  <si>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</si>
  <si>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</si>
  <si>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</si>
  <si>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</si>
  <si>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</si>
  <si>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</si>
  <si>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</si>
  <si>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</si>
  <si>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</si>
  <si>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</si>
  <si>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</si>
  <si>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</si>
  <si>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</si>
  <si>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</si>
  <si>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</si>
  <si>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</si>
  <si>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</si>
  <si>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</si>
  <si>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</si>
  <si>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</si>
  <si>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</si>
  <si>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</si>
  <si>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</si>
  <si>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</si>
  <si>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</si>
  <si>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</si>
  <si>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</si>
  <si>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</si>
  <si>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</si>
  <si>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</si>
  <si>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</si>
  <si>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</si>
  <si>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</si>
  <si>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</si>
  <si>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</si>
  <si>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</si>
  <si>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</si>
  <si>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</si>
  <si>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</si>
  <si>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</si>
  <si>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</si>
  <si>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</si>
  <si>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</si>
  <si>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</si>
  <si>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</si>
  <si>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</si>
  <si>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</si>
  <si>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</si>
  <si>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</si>
  <si>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</si>
  <si>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</si>
  <si>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</si>
  <si>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</si>
  <si>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</si>
  <si>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</si>
  <si>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</si>
  <si>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</si>
  <si>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</si>
  <si>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</si>
  <si>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</si>
  <si>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</si>
  <si>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</si>
  <si>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</si>
  <si>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</si>
  <si>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</si>
  <si>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</si>
  <si>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</si>
  <si>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</si>
  <si>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</si>
  <si>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</si>
  <si>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</si>
  <si>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</si>
  <si>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</si>
  <si>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</si>
  <si>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</si>
  <si>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</si>
  <si>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</si>
  <si>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</si>
  <si>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</si>
  <si>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</si>
  <si>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</si>
  <si>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</si>
  <si>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</si>
  <si>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</si>
  <si>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</si>
  <si>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</si>
  <si>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</si>
  <si>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</si>
  <si>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</si>
  <si>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</si>
  <si>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</si>
  <si>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</si>
  <si>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</si>
  <si>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</si>
  <si>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</si>
  <si>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</si>
  <si>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</si>
  <si>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</si>
  <si>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</si>
  <si>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</si>
  <si>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</si>
  <si>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</si>
  <si>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</si>
  <si>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</si>
  <si>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</si>
  <si>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</si>
  <si>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</si>
  <si>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</si>
  <si>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</si>
  <si>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</si>
  <si>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</si>
  <si>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</si>
  <si>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</si>
  <si>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</si>
  <si>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</si>
  <si>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</si>
  <si>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</si>
  <si>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</si>
  <si>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</si>
  <si>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</si>
  <si>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</si>
  <si>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</si>
  <si>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</si>
  <si>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</si>
  <si>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</si>
  <si>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</si>
  <si>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</si>
  <si>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</si>
  <si>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</si>
  <si>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</si>
  <si>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</si>
  <si>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</si>
  <si>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</si>
  <si>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</si>
  <si>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</si>
  <si>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</si>
  <si>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</si>
  <si>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</si>
  <si>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</si>
  <si>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</si>
  <si>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</si>
  <si>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</si>
  <si>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</si>
  <si>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</si>
  <si>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</si>
  <si>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</si>
  <si>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</si>
  <si>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</si>
  <si>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</si>
  <si>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</si>
  <si>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</si>
  <si>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</si>
  <si>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</si>
  <si>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</si>
  <si>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</si>
  <si>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</si>
  <si>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</si>
  <si>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</si>
  <si>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</si>
  <si>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</si>
  <si>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</si>
  <si>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</si>
  <si>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</si>
  <si>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</si>
  <si>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</si>
  <si>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</si>
  <si>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</si>
  <si>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</si>
  <si>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</si>
  <si>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</si>
  <si>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</si>
  <si>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</si>
  <si>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</si>
  <si>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</si>
  <si>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</si>
  <si>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</si>
  <si>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</si>
  <si>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</si>
  <si>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</si>
  <si>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</si>
  <si>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</si>
  <si>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</si>
  <si>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</si>
  <si>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</si>
  <si>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</si>
  <si>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</si>
  <si>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</si>
  <si>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</si>
  <si>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</si>
  <si>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</si>
  <si>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</si>
  <si>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</si>
  <si>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</si>
  <si>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</si>
  <si>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</si>
  <si>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</si>
  <si>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</si>
  <si>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</si>
  <si>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</si>
  <si>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</si>
  <si>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</si>
  <si>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</si>
  <si>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</si>
  <si>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</si>
  <si>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</si>
  <si>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</si>
  <si>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</si>
  <si>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</si>
  <si>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</si>
  <si>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</si>
  <si>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</si>
  <si>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</si>
  <si>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</si>
  <si>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</si>
  <si>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</si>
  <si>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</si>
  <si>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</si>
  <si>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</si>
  <si>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</si>
  <si>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</si>
  <si>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</si>
  <si>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</si>
  <si>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</si>
  <si>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</si>
  <si>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</si>
  <si>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</si>
  <si>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</si>
  <si>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</si>
  <si>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</si>
  <si>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</si>
  <si>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</si>
  <si>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</si>
  <si>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</si>
  <si>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</si>
  <si>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</si>
  <si>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</si>
  <si>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</si>
  <si>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</si>
  <si>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</si>
  <si>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</si>
  <si>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</si>
  <si>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</si>
  <si>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</si>
  <si>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</si>
  <si>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</si>
  <si>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</si>
  <si>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</si>
  <si>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</si>
  <si>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</si>
  <si>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</si>
  <si>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</si>
  <si>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</si>
  <si>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</si>
  <si>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</si>
  <si>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</si>
  <si>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</si>
  <si>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</si>
  <si>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</si>
  <si>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</si>
  <si>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</si>
  <si>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</si>
  <si>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</si>
  <si>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</si>
  <si>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</si>
  <si>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</si>
  <si>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</si>
  <si>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</si>
  <si>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</si>
  <si>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</si>
  <si>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</si>
  <si>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</si>
  <si>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</si>
  <si>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</si>
  <si>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</si>
  <si>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</si>
  <si>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</si>
  <si>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</si>
  <si>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</si>
  <si>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</si>
  <si>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</si>
  <si>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</si>
  <si>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</si>
  <si>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</si>
  <si>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</si>
  <si>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</si>
  <si>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</si>
  <si>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</si>
  <si>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</si>
  <si>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</si>
  <si>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</si>
  <si>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</si>
  <si>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</si>
  <si>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</si>
  <si>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</si>
  <si>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</si>
  <si>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</si>
  <si>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</si>
  <si>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</si>
  <si>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</si>
  <si>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</si>
  <si>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</si>
  <si>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</si>
  <si>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</si>
  <si>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</si>
  <si>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</si>
  <si>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</si>
  <si>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</si>
  <si>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</si>
  <si>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</si>
  <si>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</si>
  <si>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</si>
  <si>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</si>
  <si>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</si>
  <si>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</si>
  <si>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</si>
  <si>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</si>
  <si>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</si>
  <si>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</si>
  <si>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</si>
  <si>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</si>
  <si>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</si>
  <si>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</si>
  <si>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</si>
  <si>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</si>
  <si>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</si>
  <si>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</si>
  <si>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</si>
  <si>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</si>
  <si>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</si>
  <si>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</si>
  <si>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</si>
  <si>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</si>
  <si>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</si>
  <si>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</si>
  <si>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</si>
  <si>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</si>
  <si>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</si>
  <si>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</si>
  <si>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</si>
  <si>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</si>
  <si>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</si>
  <si>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</si>
  <si>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</si>
  <si>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</si>
  <si>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</si>
  <si>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</si>
  <si>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</si>
  <si>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</si>
  <si>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</si>
  <si>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</si>
  <si>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</si>
  <si>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</si>
  <si>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</si>
  <si>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</si>
  <si>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</si>
  <si>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</si>
  <si>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</si>
  <si>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</si>
  <si>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</si>
  <si>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</si>
  <si>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</si>
  <si>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</si>
  <si>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</si>
  <si>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</si>
  <si>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</si>
  <si>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</si>
  <si>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</si>
  <si>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</si>
  <si>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</si>
  <si>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</si>
  <si>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</si>
  <si>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</si>
  <si>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</si>
  <si>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</si>
  <si>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</si>
  <si>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</si>
  <si>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</si>
  <si>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</si>
  <si>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</si>
  <si>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</si>
  <si>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</si>
  <si>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</si>
  <si>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</si>
  <si>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</si>
  <si>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</si>
  <si>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</si>
  <si>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</si>
  <si>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</si>
  <si>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</si>
  <si>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</si>
  <si>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</si>
  <si>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</si>
  <si>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</si>
  <si>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</si>
  <si>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</si>
  <si>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</si>
  <si>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</si>
  <si>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</si>
  <si>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</si>
  <si>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</si>
  <si>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</si>
  <si>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</si>
  <si>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</si>
  <si>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</si>
  <si>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</si>
  <si>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</si>
  <si>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</si>
  <si>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</si>
  <si>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</si>
  <si>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</si>
  <si>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</si>
  <si>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</si>
  <si>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</si>
  <si>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</si>
  <si>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</si>
  <si>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</si>
  <si>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</si>
  <si>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</si>
  <si>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</si>
  <si>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</si>
  <si>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</si>
  <si>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</si>
  <si>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</si>
  <si>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</si>
  <si>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</si>
  <si>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</si>
  <si>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</si>
  <si>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</si>
  <si>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</si>
  <si>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</si>
  <si>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</si>
  <si>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</si>
  <si>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</si>
  <si>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</si>
  <si>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</si>
  <si>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</si>
  <si>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</si>
  <si>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</si>
  <si>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</si>
  <si>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</si>
  <si>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</si>
  <si>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</si>
  <si>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</si>
  <si>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</si>
  <si>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</si>
  <si>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</si>
  <si>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</si>
  <si>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</si>
  <si>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</si>
  <si>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</si>
  <si>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</si>
  <si>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</si>
  <si>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</si>
  <si>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</si>
  <si>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</si>
  <si>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</si>
  <si>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</si>
  <si>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</si>
  <si>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</si>
  <si>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</si>
  <si>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</si>
  <si>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</si>
  <si>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</si>
  <si>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</si>
  <si>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</si>
  <si>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</si>
  <si>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</si>
  <si>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</si>
  <si>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</si>
  <si>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</si>
  <si>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</si>
  <si>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</si>
  <si>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</si>
  <si>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</si>
  <si>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</si>
  <si>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</si>
  <si>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</si>
  <si>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</si>
  <si>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</si>
  <si>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</si>
  <si>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</si>
  <si>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</si>
  <si>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</si>
  <si>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</si>
  <si>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</si>
  <si>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</si>
  <si>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</si>
  <si>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</si>
  <si>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</si>
  <si>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</si>
  <si>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</si>
  <si>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</si>
  <si>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</si>
  <si>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</si>
  <si>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</si>
  <si>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</si>
  <si>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</si>
  <si>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</si>
  <si>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</si>
  <si>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</si>
  <si>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</si>
  <si>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</si>
  <si>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</si>
  <si>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</si>
  <si>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</si>
  <si>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</si>
  <si>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</si>
  <si>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</si>
  <si>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</si>
  <si>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</si>
  <si>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</si>
  <si>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</si>
  <si>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</si>
  <si>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</si>
  <si>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</si>
  <si>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</si>
  <si>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</si>
  <si>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</si>
  <si>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</si>
  <si>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</si>
  <si>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</si>
  <si>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</si>
  <si>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</si>
  <si>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</si>
  <si>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</si>
  <si>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</si>
  <si>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</si>
  <si>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</si>
  <si>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</si>
  <si>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</si>
  <si>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</si>
  <si>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</si>
  <si>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</si>
  <si>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</si>
  <si>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</si>
  <si>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</si>
  <si>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</si>
  <si>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</si>
  <si>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</si>
  <si>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</si>
  <si>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</si>
  <si>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</si>
  <si>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</si>
  <si>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</si>
  <si>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</si>
  <si>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</si>
  <si>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</si>
  <si>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</si>
  <si>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</si>
  <si>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</si>
  <si>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</si>
  <si>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</si>
  <si>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</si>
  <si>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</si>
  <si>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</si>
  <si>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</si>
  <si>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</si>
  <si>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</si>
  <si>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</si>
  <si>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</si>
  <si>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</si>
  <si>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</si>
  <si>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</si>
  <si>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</si>
  <si>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</si>
  <si>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</si>
  <si>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</si>
  <si>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</si>
  <si>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</si>
  <si>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</si>
  <si>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</si>
  <si>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</si>
  <si>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</si>
  <si>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</si>
  <si>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</si>
  <si>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</si>
  <si>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</si>
  <si>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</si>
  <si>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</si>
  <si>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</si>
  <si>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</si>
  <si>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</si>
  <si>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</si>
  <si>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</si>
  <si>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</si>
  <si>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</si>
  <si>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</si>
  <si>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</si>
  <si>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</si>
  <si>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</si>
  <si>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</si>
  <si>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</si>
  <si>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</si>
  <si>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</si>
  <si>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</si>
  <si>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</si>
  <si>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</si>
  <si>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</si>
  <si>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</si>
  <si>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</si>
  <si>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</si>
  <si>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</si>
  <si>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</si>
  <si>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</si>
  <si>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</si>
  <si>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</si>
  <si>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</si>
  <si>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</si>
  <si>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</si>
  <si>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</si>
  <si>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</si>
  <si>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</si>
  <si>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</si>
  <si>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</si>
  <si>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</si>
  <si>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</si>
  <si>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</si>
  <si>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</si>
  <si>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</si>
  <si>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</si>
  <si>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</si>
  <si>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</si>
  <si>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</si>
  <si>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</si>
  <si>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</si>
  <si>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</si>
  <si>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</si>
  <si>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</si>
  <si>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</si>
  <si>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</si>
  <si>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</si>
  <si>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</si>
  <si>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</si>
  <si>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</si>
  <si>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</si>
  <si>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</si>
  <si>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</si>
  <si>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</si>
  <si>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</si>
  <si>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</si>
  <si>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</si>
  <si>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</si>
  <si>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</si>
  <si>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</si>
  <si>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</si>
  <si>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</si>
  <si>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</si>
  <si>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</si>
  <si>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</si>
  <si>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</si>
  <si>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</si>
  <si>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</si>
  <si>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</si>
  <si>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</si>
  <si>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</si>
  <si>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</si>
  <si>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</si>
  <si>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</si>
  <si>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</si>
  <si>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</si>
  <si>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</si>
  <si>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</si>
  <si>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</si>
  <si>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</si>
  <si>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</si>
  <si>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</si>
  <si>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</si>
  <si>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</si>
  <si>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</si>
  <si>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</si>
  <si>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</si>
  <si>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</si>
  <si>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</si>
  <si>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</si>
  <si>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</si>
  <si>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</si>
  <si>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</si>
  <si>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</si>
  <si>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</si>
  <si>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</si>
  <si>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</si>
  <si>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</si>
  <si>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</si>
  <si>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</si>
  <si>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</si>
  <si>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</si>
  <si>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</si>
  <si>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</si>
  <si>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</si>
  <si>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</si>
  <si>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</si>
  <si>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</si>
  <si>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</si>
  <si>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</si>
  <si>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</si>
  <si>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</si>
  <si>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</si>
  <si>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</si>
  <si>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</si>
  <si>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</si>
  <si>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</si>
  <si>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</si>
  <si>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</si>
  <si>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</si>
  <si>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</si>
  <si>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</si>
  <si>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</si>
  <si>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</si>
  <si>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</si>
  <si>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</si>
  <si>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</si>
  <si>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</si>
  <si>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</si>
  <si>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</si>
  <si>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</si>
  <si>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</si>
  <si>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</si>
  <si>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</si>
  <si>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</si>
  <si>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</si>
  <si>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</si>
  <si>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</si>
  <si>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</si>
  <si>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</si>
  <si>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</si>
  <si>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</si>
  <si>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</si>
  <si>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</si>
  <si>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</si>
  <si>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</si>
  <si>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</si>
  <si>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</si>
  <si>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</si>
  <si>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</si>
  <si>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</si>
  <si>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</si>
  <si>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</si>
  <si>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</si>
  <si>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</si>
  <si>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</si>
  <si>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</si>
  <si>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</si>
  <si>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</si>
  <si>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</si>
  <si>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</si>
  <si>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</si>
  <si>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</si>
  <si>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</si>
  <si>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</si>
  <si>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</si>
  <si>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</si>
  <si>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</si>
  <si>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</si>
  <si>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</si>
  <si>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</si>
  <si>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</si>
  <si>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</si>
  <si>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</si>
  <si>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</si>
  <si>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</si>
  <si>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</si>
  <si>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</si>
  <si>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</si>
  <si>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</si>
  <si>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</si>
  <si>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</si>
  <si>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</si>
  <si>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</si>
  <si>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</si>
  <si>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</si>
  <si>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</si>
  <si>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</si>
  <si>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</si>
  <si>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</si>
  <si>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</si>
  <si>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</si>
  <si>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</si>
  <si>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</si>
  <si>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</si>
  <si>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</si>
  <si>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</si>
  <si>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</si>
  <si>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</si>
  <si>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</si>
  <si>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</si>
  <si>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</si>
  <si>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</si>
  <si>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</si>
  <si>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</si>
  <si>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</si>
  <si>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</si>
  <si>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</si>
  <si>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</si>
  <si>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</si>
  <si>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</si>
  <si>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</si>
  <si>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</si>
  <si>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</si>
  <si>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</si>
  <si>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</si>
  <si>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</si>
  <si>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</si>
  <si>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</si>
  <si>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</si>
  <si>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</si>
  <si>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</si>
  <si>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</si>
  <si>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</si>
  <si>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</si>
  <si>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</si>
  <si>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</si>
  <si>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</si>
  <si>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</si>
  <si>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</si>
  <si>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</si>
  <si>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</si>
  <si>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</si>
  <si>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</si>
  <si>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</si>
  <si>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</si>
  <si>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</si>
  <si>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</si>
  <si>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</si>
  <si>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</si>
  <si>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</si>
  <si>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</si>
  <si>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</si>
  <si>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</si>
  <si>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</si>
  <si>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</si>
  <si>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</si>
  <si>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</si>
  <si>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</si>
  <si>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</si>
  <si>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</si>
  <si>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</si>
  <si>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</si>
  <si>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</si>
  <si>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</si>
  <si>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</si>
  <si>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</si>
  <si>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</si>
  <si>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</si>
  <si>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</si>
  <si>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</si>
  <si>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</si>
  <si>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</si>
  <si>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</si>
  <si>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</si>
  <si>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</si>
  <si>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</si>
  <si>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</si>
  <si>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</si>
  <si>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</si>
  <si>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</si>
  <si>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</si>
  <si>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</si>
  <si>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</si>
  <si>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</si>
  <si>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</si>
  <si>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</si>
  <si>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</si>
  <si>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</si>
  <si>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</si>
  <si>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</si>
  <si>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</si>
  <si>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</si>
  <si>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</si>
  <si>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</si>
  <si>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</si>
  <si>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</si>
  <si>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</si>
  <si>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</si>
  <si>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</si>
  <si>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</si>
  <si>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</si>
  <si>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</si>
  <si>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</si>
  <si>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</si>
  <si>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</si>
  <si>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</si>
  <si>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</si>
  <si>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</si>
  <si>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</si>
  <si>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</si>
  <si>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</si>
  <si>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</si>
  <si>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</si>
  <si>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</si>
  <si>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</si>
  <si>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</si>
  <si>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</si>
  <si>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</si>
  <si>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</si>
  <si>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</si>
  <si>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</si>
  <si>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</si>
  <si>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</si>
  <si>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</si>
  <si>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</si>
  <si>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</si>
  <si>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</si>
  <si>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</si>
  <si>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</si>
  <si>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</si>
  <si>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</si>
  <si>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</si>
  <si>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</si>
  <si>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</si>
  <si>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</si>
  <si>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</si>
  <si>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</si>
  <si>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</si>
  <si>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</si>
  <si>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</si>
  <si>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</si>
  <si>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</si>
  <si>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</si>
  <si>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</si>
  <si>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</si>
  <si>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</si>
  <si>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</si>
  <si>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</si>
  <si>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</si>
  <si>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</si>
  <si>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</si>
  <si>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</si>
  <si>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</si>
  <si>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</si>
  <si>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</si>
  <si>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</si>
  <si>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</si>
  <si>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</si>
  <si>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</si>
  <si>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</si>
  <si>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</si>
  <si>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</si>
  <si>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</si>
  <si>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</si>
  <si>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</si>
  <si>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</si>
  <si>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</si>
  <si>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</si>
  <si>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</si>
  <si>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</si>
  <si>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</si>
  <si>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</si>
  <si>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</si>
  <si>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</si>
  <si>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</si>
  <si>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</si>
  <si>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</si>
  <si>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</si>
  <si>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</si>
  <si>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</si>
  <si>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</si>
  <si>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</si>
  <si>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</si>
  <si>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</si>
  <si>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</si>
  <si>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</si>
  <si>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</si>
  <si>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</si>
  <si>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</si>
  <si>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</si>
  <si>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</si>
  <si>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</si>
  <si>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</si>
  <si>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</si>
  <si>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</si>
  <si>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</si>
  <si>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</si>
  <si>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</si>
  <si>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</si>
  <si>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</si>
  <si>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</si>
  <si>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</si>
  <si>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</si>
  <si>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</si>
  <si>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</si>
  <si>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</si>
  <si>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</si>
  <si>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</si>
  <si>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</si>
  <si>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</si>
  <si>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</si>
  <si>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</si>
  <si>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</si>
  <si>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</si>
  <si>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</si>
  <si>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</si>
  <si>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</si>
  <si>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</si>
  <si>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</si>
  <si>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</si>
  <si>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</si>
  <si>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</si>
  <si>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</si>
  <si>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</si>
  <si>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</si>
  <si>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</si>
  <si>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</si>
  <si>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</si>
  <si>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</si>
  <si>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</si>
  <si>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</si>
  <si>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</si>
  <si>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</si>
  <si>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</si>
  <si>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</si>
  <si>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</si>
  <si>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</si>
  <si>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</si>
  <si>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</si>
  <si>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</si>
  <si>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</si>
  <si>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</si>
  <si>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</si>
  <si>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</si>
  <si>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</si>
  <si>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</si>
  <si>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</si>
  <si>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</si>
  <si>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</si>
  <si>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</si>
  <si>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</si>
  <si>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</si>
  <si>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</si>
  <si>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</si>
  <si>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</si>
  <si>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</si>
  <si>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</si>
  <si>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</si>
  <si>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</si>
  <si>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</si>
  <si>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</si>
  <si>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</si>
  <si>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</si>
  <si>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</si>
  <si>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</si>
  <si>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</si>
  <si>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</si>
  <si>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</si>
  <si>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</si>
  <si>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</si>
  <si>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</si>
  <si>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</si>
  <si>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</si>
  <si>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</si>
  <si>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</si>
  <si>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</si>
  <si>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</si>
  <si>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</si>
  <si>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</si>
  <si>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</si>
  <si>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</si>
  <si>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</si>
  <si>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</si>
  <si>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</si>
  <si>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</si>
  <si>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</si>
  <si>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</si>
  <si>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</si>
  <si>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</si>
  <si>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</si>
  <si>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</si>
  <si>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</si>
  <si>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</si>
  <si>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</si>
  <si>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</si>
  <si>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</si>
  <si>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</si>
  <si>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</si>
  <si>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</si>
  <si>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</si>
  <si>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</si>
  <si>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</si>
  <si>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</si>
  <si>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</si>
  <si>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</si>
  <si>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</si>
  <si>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</si>
  <si>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</si>
  <si>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</si>
  <si>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</si>
  <si>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</si>
  <si>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</si>
  <si>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</si>
  <si>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</si>
  <si>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</si>
  <si>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</si>
  <si>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</si>
  <si>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</si>
  <si>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</si>
  <si>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</si>
  <si>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</si>
  <si>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</si>
  <si>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</si>
  <si>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</si>
  <si>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</si>
  <si>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</si>
  <si>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</si>
  <si>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</si>
  <si>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</si>
  <si>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</si>
  <si>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</si>
  <si>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</si>
  <si>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</si>
  <si>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</si>
  <si>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</si>
  <si>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</si>
  <si>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</si>
  <si>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</si>
  <si>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</si>
  <si>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</si>
  <si>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</si>
  <si>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</si>
  <si>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</si>
  <si>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</si>
  <si>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</si>
  <si>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</si>
  <si>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</si>
  <si>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</si>
  <si>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</si>
  <si>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</si>
  <si>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</si>
  <si>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</si>
  <si>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</si>
  <si>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</si>
  <si>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</si>
  <si>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</si>
  <si>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</si>
  <si>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</si>
  <si>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</si>
  <si>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</si>
  <si>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</si>
  <si>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</si>
  <si>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</si>
  <si>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</si>
  <si>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</si>
  <si>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</si>
  <si>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</si>
  <si>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</si>
  <si>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</si>
  <si>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</si>
  <si>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</si>
  <si>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</si>
  <si>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</si>
  <si>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</si>
  <si>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</si>
  <si>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</si>
  <si>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</si>
  <si>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</si>
  <si>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</si>
  <si>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</si>
  <si>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</si>
  <si>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</si>
  <si>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</si>
  <si>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</si>
  <si>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</si>
  <si>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</si>
  <si>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</si>
  <si>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</si>
  <si>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</si>
  <si>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</si>
  <si>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</si>
  <si>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</si>
  <si>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</si>
  <si>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</si>
  <si>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</si>
  <si>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</si>
  <si>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</si>
  <si>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</si>
  <si>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</si>
  <si>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</si>
  <si>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</si>
  <si>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</si>
  <si>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</si>
  <si>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</si>
  <si>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</si>
  <si>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</si>
  <si>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</si>
  <si>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</si>
  <si>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</si>
  <si>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</si>
  <si>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</si>
  <si>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</si>
  <si>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</si>
  <si>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</si>
  <si>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</si>
  <si>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</si>
  <si>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</si>
  <si>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</si>
  <si>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</si>
  <si>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</si>
  <si>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</si>
  <si>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</si>
  <si>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</si>
  <si>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</si>
  <si>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</si>
  <si>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</si>
  <si>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</si>
  <si>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</si>
  <si>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</si>
  <si>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</si>
  <si>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</si>
  <si>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</si>
  <si>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</si>
  <si>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</si>
  <si>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</si>
  <si>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</si>
  <si>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</si>
  <si>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</si>
  <si>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</si>
  <si>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</si>
  <si>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</si>
  <si>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</si>
  <si>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</si>
  <si>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</si>
  <si>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</si>
  <si>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</si>
  <si>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</si>
  <si>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</si>
  <si>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</si>
  <si>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</si>
  <si>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</si>
  <si>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</si>
  <si>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</si>
  <si>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</si>
  <si>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</si>
  <si>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</si>
  <si>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</si>
  <si>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</si>
  <si>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</si>
  <si>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</si>
  <si>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</si>
  <si>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</si>
  <si>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</si>
  <si>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</si>
  <si>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</si>
  <si>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</si>
  <si>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</si>
  <si>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</si>
  <si>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</si>
  <si>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</si>
  <si>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</si>
  <si>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</si>
  <si>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</si>
  <si>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</si>
  <si>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</si>
  <si>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</si>
  <si>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</si>
  <si>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</si>
  <si>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</si>
  <si>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</si>
  <si>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</si>
  <si>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</si>
  <si>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</si>
  <si>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</si>
  <si>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</si>
  <si>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</si>
  <si>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</si>
  <si>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</si>
  <si>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</si>
  <si>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</si>
  <si>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</si>
  <si>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</si>
  <si>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</si>
  <si>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</si>
  <si>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</si>
  <si>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</si>
  <si>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</si>
  <si>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</si>
  <si>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</si>
  <si>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</si>
  <si>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</si>
  <si>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</si>
  <si>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</si>
  <si>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</si>
  <si>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</si>
  <si>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</si>
  <si>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</si>
  <si>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</si>
  <si>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</si>
  <si>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</si>
  <si>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</si>
  <si>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</si>
  <si>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</si>
  <si>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</si>
  <si>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</si>
  <si>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</si>
  <si>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</si>
  <si>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</si>
  <si>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</si>
  <si>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</si>
  <si>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</si>
  <si>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</si>
  <si>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</si>
  <si>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</si>
  <si>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</si>
  <si>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</si>
  <si>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</si>
  <si>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</si>
  <si>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</si>
  <si>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</si>
  <si>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</si>
  <si>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</si>
  <si>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</si>
  <si>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</si>
  <si>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</si>
  <si>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</si>
  <si>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</si>
  <si>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</si>
  <si>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</si>
  <si>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</si>
  <si>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</si>
  <si>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</si>
  <si>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</si>
  <si>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</si>
  <si>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</si>
  <si>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</si>
  <si>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</si>
  <si>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</si>
  <si>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</si>
  <si>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</si>
  <si>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</si>
  <si>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</si>
  <si>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</si>
  <si>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</si>
  <si>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</si>
  <si>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</si>
  <si>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</si>
  <si>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</si>
  <si>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</si>
  <si>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</si>
  <si>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</si>
  <si>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</si>
  <si>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</si>
  <si>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</si>
  <si>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</si>
  <si>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</si>
  <si>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</si>
  <si>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</si>
  <si>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</si>
  <si>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</si>
  <si>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</si>
  <si>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</si>
  <si>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</si>
  <si>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</si>
  <si>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</si>
  <si>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</si>
  <si>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</si>
  <si>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</si>
  <si>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</si>
  <si>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</si>
  <si>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</si>
  <si>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</si>
  <si>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</si>
  <si>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</si>
  <si>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</si>
  <si>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</si>
  <si>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</si>
  <si>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</si>
  <si>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</si>
  <si>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</si>
  <si>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</si>
  <si>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</si>
  <si>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</si>
  <si>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</si>
  <si>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</si>
  <si>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</si>
  <si>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</si>
  <si>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</si>
  <si>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</si>
  <si>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</si>
  <si>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</si>
  <si>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</si>
  <si>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</si>
  <si>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</si>
  <si>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</si>
  <si>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</si>
  <si>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</si>
  <si>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</si>
  <si>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</si>
  <si>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</si>
  <si>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</si>
  <si>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</si>
  <si>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</si>
  <si>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</si>
  <si>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</si>
  <si>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</si>
  <si>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</si>
  <si>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</si>
  <si>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</si>
  <si>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</si>
  <si>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</si>
  <si>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</si>
  <si>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</si>
  <si>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</si>
  <si>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</si>
  <si>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</si>
  <si>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</si>
  <si>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</si>
  <si>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</si>
  <si>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</si>
  <si>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</si>
  <si>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</si>
  <si>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</si>
  <si>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</si>
  <si>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</si>
  <si>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</si>
  <si>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</si>
  <si>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</si>
  <si>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</si>
  <si>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</si>
  <si>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</si>
  <si>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</si>
  <si>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</si>
  <si>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</si>
  <si>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</si>
  <si>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</si>
  <si>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</si>
  <si>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</si>
  <si>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</si>
  <si>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</si>
  <si>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</si>
  <si>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</si>
  <si>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</si>
  <si>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</si>
  <si>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</si>
  <si>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</si>
  <si>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</si>
  <si>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</si>
  <si>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</si>
  <si>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</si>
  <si>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</si>
  <si>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</si>
  <si>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</si>
  <si>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</si>
  <si>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</si>
  <si>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</si>
  <si>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</si>
  <si>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</si>
  <si>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</si>
  <si>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</si>
  <si>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</si>
  <si>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</si>
  <si>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</si>
  <si>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</si>
  <si>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</si>
  <si>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</si>
  <si>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</si>
  <si>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</si>
  <si>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</si>
  <si>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</si>
  <si>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</si>
  <si>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</si>
  <si>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</si>
  <si>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</si>
  <si>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</si>
  <si>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</si>
  <si>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</si>
  <si>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</si>
  <si>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</si>
  <si>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</si>
  <si>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</si>
  <si>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</si>
  <si>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</si>
  <si>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</si>
  <si>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</si>
  <si>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</si>
  <si>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</si>
  <si>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</si>
  <si>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</si>
  <si>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</si>
  <si>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</si>
  <si>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</si>
  <si>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</si>
  <si>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</si>
  <si>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</si>
  <si>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</si>
  <si>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</si>
  <si>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</si>
  <si>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</si>
  <si>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</si>
  <si>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</si>
  <si>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</si>
  <si>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</si>
  <si>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</si>
  <si>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</si>
  <si>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</si>
  <si>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</si>
  <si>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</si>
  <si>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</si>
  <si>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</si>
  <si>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</si>
  <si>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</si>
  <si>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</si>
  <si>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</si>
  <si>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</si>
  <si>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</si>
  <si>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</si>
  <si>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</si>
  <si>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</si>
  <si>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</si>
  <si>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</si>
  <si>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</si>
  <si>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</si>
  <si>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</si>
  <si>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</si>
  <si>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</si>
  <si>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</si>
  <si>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</si>
  <si>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</si>
  <si>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</si>
  <si>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</si>
  <si>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</si>
  <si>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</si>
  <si>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</si>
  <si>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</si>
  <si>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</si>
  <si>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</si>
  <si>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</si>
  <si>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</si>
  <si>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</si>
  <si>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</si>
  <si>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</si>
  <si>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</si>
  <si>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</si>
  <si>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</si>
  <si>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</si>
  <si>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</si>
  <si>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</si>
  <si>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</si>
  <si>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</si>
  <si>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</si>
  <si>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</si>
  <si>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</si>
  <si>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</si>
  <si>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</si>
  <si>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</si>
  <si>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</si>
  <si>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</si>
  <si>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</si>
  <si>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</si>
  <si>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</si>
  <si>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</si>
  <si>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</si>
  <si>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</si>
  <si>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</si>
  <si>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</si>
  <si>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</si>
  <si>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</si>
  <si>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</si>
  <si>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</si>
  <si>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</si>
  <si>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</si>
  <si>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</si>
  <si>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</si>
  <si>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</si>
  <si>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</si>
  <si>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</si>
  <si>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</si>
  <si>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</si>
  <si>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</si>
  <si>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</si>
  <si>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</si>
  <si>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</si>
  <si>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</si>
  <si>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</si>
  <si>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</si>
  <si>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</si>
  <si>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</si>
  <si>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</si>
  <si>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</si>
  <si>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</si>
  <si>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</si>
  <si>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</si>
  <si>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</si>
  <si>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</si>
  <si>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</si>
  <si>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</si>
  <si>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</si>
  <si>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</si>
  <si>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</si>
  <si>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</si>
  <si>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</si>
  <si>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</si>
  <si>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</si>
  <si>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</si>
  <si>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</si>
  <si>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</si>
  <si>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</si>
  <si>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</si>
  <si>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</si>
  <si>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</si>
  <si>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</si>
  <si>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</si>
  <si>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</si>
  <si>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</si>
  <si>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</si>
  <si>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</si>
  <si>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</si>
  <si>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</si>
  <si>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</si>
  <si>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</si>
  <si>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</si>
  <si>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</si>
  <si>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</si>
  <si>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</si>
  <si>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</si>
  <si>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</si>
  <si>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</si>
  <si>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</si>
  <si>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</si>
  <si>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</si>
  <si>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</si>
  <si>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</si>
  <si>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</si>
  <si>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</si>
  <si>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</si>
  <si>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</si>
  <si>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</si>
  <si>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</si>
  <si>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</si>
  <si>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</si>
  <si>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</si>
  <si>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</si>
  <si>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</si>
  <si>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</si>
  <si>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</si>
  <si>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</si>
  <si>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</si>
  <si>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</si>
  <si>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</si>
  <si>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</si>
  <si>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</si>
  <si>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</si>
  <si>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</si>
  <si>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</si>
  <si>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</si>
  <si>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</si>
  <si>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</si>
  <si>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</si>
  <si>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</si>
  <si>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</si>
  <si>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</si>
  <si>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</si>
  <si>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</si>
  <si>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</si>
  <si>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</si>
  <si>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</si>
  <si>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</si>
  <si>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</si>
  <si>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</si>
  <si>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</si>
  <si>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</si>
  <si>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</si>
  <si>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</si>
  <si>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</si>
  <si>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</si>
  <si>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</si>
  <si>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</si>
  <si>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</si>
  <si>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</si>
  <si>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</si>
  <si>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</si>
  <si>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</si>
  <si>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</si>
  <si>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</si>
  <si>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</si>
  <si>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</si>
  <si>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</si>
  <si>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</si>
  <si>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</si>
  <si>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</si>
  <si>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</si>
  <si>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</si>
  <si>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</si>
  <si>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</si>
  <si>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</si>
  <si>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</si>
  <si>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</si>
  <si>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</si>
  <si>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</si>
  <si>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</si>
  <si>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</si>
  <si>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</si>
  <si>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</si>
  <si>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</si>
  <si>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</si>
  <si>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</si>
  <si>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</si>
  <si>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</si>
  <si>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</si>
  <si>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</si>
  <si>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</si>
  <si>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</si>
  <si>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</si>
  <si>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</si>
  <si>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</si>
  <si>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</si>
  <si>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</si>
  <si>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</si>
  <si>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</si>
  <si>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</si>
  <si>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</si>
  <si>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</si>
  <si>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</si>
  <si>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</si>
  <si>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</si>
  <si>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</si>
  <si>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</si>
  <si>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</si>
  <si>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</si>
  <si>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</si>
  <si>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</si>
  <si>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</si>
  <si>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</si>
  <si>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</si>
  <si>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</si>
  <si>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</si>
  <si>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</si>
  <si>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</si>
  <si>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</si>
  <si>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</si>
  <si>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</si>
  <si>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</si>
  <si>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</si>
  <si>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</si>
  <si>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</si>
  <si>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</si>
  <si>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</si>
  <si>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</si>
  <si>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</si>
  <si>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</si>
  <si>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</si>
  <si>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</si>
  <si>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</si>
  <si>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</si>
  <si>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</si>
  <si>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</si>
  <si>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</si>
  <si>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</si>
  <si>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</si>
  <si>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</si>
  <si>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</si>
  <si>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</si>
  <si>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</si>
  <si>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</si>
  <si>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</si>
  <si>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</si>
  <si>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</si>
  <si>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</si>
  <si>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</si>
  <si>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</si>
  <si>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</si>
  <si>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</si>
  <si>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</si>
  <si>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</si>
  <si>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</si>
  <si>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</si>
  <si>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</si>
  <si>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</si>
  <si>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</si>
  <si>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</si>
  <si>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</si>
  <si>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</si>
  <si>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</si>
  <si>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</si>
  <si>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</si>
  <si>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</si>
  <si>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</si>
  <si>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</si>
  <si>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</si>
  <si>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</si>
  <si>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</si>
  <si>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</si>
  <si>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</si>
  <si>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</si>
  <si>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</si>
  <si>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</si>
  <si>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</si>
  <si>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</si>
  <si>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</si>
  <si>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</si>
  <si>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</si>
  <si>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</si>
  <si>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</si>
  <si>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</si>
  <si>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</si>
  <si>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</si>
  <si>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</si>
  <si>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</si>
  <si>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</si>
  <si>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</si>
  <si>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</si>
  <si>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</si>
  <si>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</si>
  <si>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</si>
  <si>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</si>
  <si>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</si>
  <si>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</si>
  <si>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</si>
  <si>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</si>
  <si>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</si>
  <si>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</si>
  <si>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</si>
  <si>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</si>
  <si>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</si>
  <si>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</si>
  <si>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</si>
  <si>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</si>
  <si>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</si>
  <si>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</si>
  <si>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</si>
  <si>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</si>
  <si>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</si>
  <si>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</si>
  <si>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</si>
  <si>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</si>
  <si>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</si>
  <si>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</si>
  <si>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</si>
  <si>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</si>
  <si>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</si>
  <si>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</si>
  <si>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</si>
  <si>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</si>
  <si>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</si>
  <si>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</si>
  <si>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</si>
  <si>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</si>
  <si>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</si>
  <si>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</si>
  <si>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</si>
  <si>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</si>
  <si>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</si>
  <si>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</si>
  <si>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</si>
  <si>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</si>
  <si>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</si>
  <si>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</si>
  <si>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</si>
  <si>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</si>
  <si>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</si>
  <si>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</si>
  <si>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</si>
  <si>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</si>
  <si>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</si>
  <si>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</si>
  <si>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</si>
  <si>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</si>
  <si>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</si>
  <si>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</si>
  <si>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</si>
  <si>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</si>
  <si>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</si>
  <si>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</si>
  <si>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</si>
  <si>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</si>
  <si>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</si>
  <si>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</si>
  <si>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</si>
  <si>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</si>
  <si>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</si>
  <si>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</si>
  <si>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</si>
  <si>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</si>
  <si>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</si>
  <si>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</si>
  <si>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</si>
  <si>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</si>
  <si>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</si>
  <si>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</si>
  <si>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</si>
  <si>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</si>
  <si>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</si>
  <si>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</si>
  <si>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</si>
  <si>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</si>
  <si>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</si>
  <si>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</si>
  <si>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</si>
  <si>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</si>
  <si>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</si>
  <si>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</si>
  <si>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</si>
  <si>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</si>
  <si>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</si>
  <si>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</si>
  <si>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</si>
  <si>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</si>
  <si>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</si>
  <si>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</si>
  <si>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</si>
  <si>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</si>
  <si>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</si>
  <si>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</si>
  <si>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</si>
  <si>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</si>
  <si>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</si>
  <si>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</si>
  <si>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</si>
  <si>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</si>
  <si>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</si>
  <si>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</si>
  <si>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</si>
  <si>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</si>
  <si>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</si>
  <si>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</si>
  <si>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</si>
  <si>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</si>
  <si>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</si>
  <si>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</si>
  <si>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</si>
  <si>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</si>
  <si>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</si>
  <si>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</si>
  <si>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</si>
  <si>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</si>
  <si>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</si>
  <si>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</si>
  <si>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</si>
  <si>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</si>
  <si>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</si>
  <si>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</si>
  <si>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</si>
  <si>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</si>
  <si>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</si>
  <si>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</si>
  <si>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</si>
  <si>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</si>
  <si>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</si>
  <si>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</si>
  <si>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</si>
  <si>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</si>
  <si>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</si>
  <si>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</si>
  <si>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</si>
  <si>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</si>
  <si>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</si>
  <si>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</si>
  <si>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</si>
  <si>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</si>
  <si>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</si>
  <si>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</si>
  <si>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</si>
  <si>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</si>
  <si>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</si>
  <si>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</si>
  <si>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</si>
  <si>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</si>
  <si>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</si>
  <si>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</si>
  <si>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</si>
  <si>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</si>
  <si>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</si>
  <si>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</si>
  <si>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</si>
  <si>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</si>
  <si>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</si>
  <si>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</si>
  <si>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</si>
  <si>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</si>
  <si>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</si>
  <si>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</si>
  <si>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</si>
  <si>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</si>
  <si>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</si>
  <si>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</si>
  <si>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</si>
  <si>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</si>
  <si>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</si>
  <si>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</si>
  <si>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</si>
  <si>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</si>
  <si>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</si>
  <si>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</si>
  <si>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</si>
  <si>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</si>
  <si>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</si>
  <si>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</si>
  <si>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</si>
  <si>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</si>
  <si>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</si>
  <si>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</si>
  <si>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</si>
  <si>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</si>
  <si>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</si>
  <si>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</si>
  <si>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</si>
  <si>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</si>
  <si>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</si>
  <si>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</si>
  <si>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</si>
  <si>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</si>
  <si>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</si>
  <si>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</si>
  <si>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</si>
  <si>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</si>
  <si>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</si>
  <si>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</si>
  <si>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</si>
  <si>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</si>
  <si>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</si>
  <si>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</si>
  <si>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</si>
  <si>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</si>
  <si>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</si>
  <si>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</si>
  <si>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</si>
  <si>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</si>
  <si>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</si>
  <si>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</si>
  <si>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</si>
  <si>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</si>
  <si>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</si>
  <si>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</si>
  <si>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</si>
  <si>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</si>
  <si>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</si>
  <si>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</si>
  <si>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</si>
  <si>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</si>
  <si>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</si>
  <si>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</si>
  <si>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</si>
  <si>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</si>
  <si>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</si>
  <si>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</si>
  <si>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</si>
  <si>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</si>
  <si>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</si>
  <si>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</si>
  <si>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</si>
  <si>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</si>
  <si>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</si>
  <si>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</si>
  <si>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</si>
  <si>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</si>
  <si>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</si>
  <si>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</si>
  <si>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</si>
  <si>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</si>
  <si>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</si>
  <si>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</si>
  <si>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</si>
  <si>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</si>
  <si>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</si>
  <si>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</si>
  <si>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</si>
  <si>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</si>
  <si>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</si>
  <si>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</si>
  <si>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</si>
  <si>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</si>
  <si>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</si>
  <si>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</si>
  <si>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</si>
  <si>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</si>
  <si>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</si>
  <si>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</si>
  <si>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</si>
  <si>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</si>
  <si>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</si>
  <si>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</si>
  <si>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</si>
  <si>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</si>
  <si>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</si>
  <si>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</si>
  <si>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</si>
  <si>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</si>
  <si>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</si>
  <si>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</si>
  <si>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</si>
  <si>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</si>
  <si>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</si>
  <si>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</si>
  <si>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</si>
  <si>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</si>
  <si>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</si>
  <si>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</si>
  <si>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</si>
  <si>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</si>
  <si>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</si>
  <si>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</si>
  <si>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</si>
  <si>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</si>
  <si>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</si>
  <si>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</si>
  <si>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</si>
  <si>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</si>
  <si>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</si>
  <si>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</si>
  <si>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</si>
  <si>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</si>
  <si>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</si>
  <si>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</si>
  <si>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</si>
  <si>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</si>
  <si>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</si>
  <si>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</si>
  <si>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</si>
  <si>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</si>
  <si>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</si>
  <si>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</si>
  <si>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</si>
  <si>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</si>
  <si>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</si>
  <si>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</si>
  <si>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</si>
  <si>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</si>
  <si>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</si>
  <si>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</si>
  <si>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</si>
  <si>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</si>
  <si>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</si>
  <si>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</si>
  <si>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</si>
  <si>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</si>
  <si>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</si>
  <si>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</si>
  <si>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</si>
  <si>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</si>
  <si>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</si>
  <si>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</si>
  <si>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</si>
  <si>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</si>
  <si>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</si>
  <si>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</si>
  <si>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</si>
  <si>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</si>
  <si>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</si>
  <si>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</si>
  <si>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</si>
  <si>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</si>
  <si>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</si>
  <si>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</si>
  <si>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</si>
  <si>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</si>
  <si>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</si>
  <si>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</si>
  <si>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</si>
  <si>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</si>
  <si>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</si>
  <si>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</si>
  <si>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</si>
  <si>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</si>
  <si>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</si>
  <si>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</si>
  <si>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</si>
  <si>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</si>
  <si>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</si>
  <si>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</si>
  <si>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</si>
  <si>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</si>
  <si>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</si>
  <si>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</si>
  <si>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</si>
  <si>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</si>
  <si>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</si>
  <si>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</si>
  <si>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</si>
  <si>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</si>
  <si>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</si>
  <si>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</si>
  <si>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</si>
  <si>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</si>
  <si>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</si>
  <si>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</si>
  <si>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</si>
  <si>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</si>
  <si>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</si>
  <si>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</si>
  <si>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</si>
  <si>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</si>
  <si>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</si>
  <si>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</si>
  <si>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</si>
  <si>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</si>
  <si>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</si>
  <si>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</si>
  <si>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</si>
  <si>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</si>
  <si>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</si>
  <si>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</si>
  <si>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</si>
  <si>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</si>
  <si>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</si>
  <si>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</si>
  <si>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</si>
  <si>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</si>
  <si>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</si>
  <si>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</si>
  <si>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</si>
  <si>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</si>
  <si>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</si>
  <si>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</si>
  <si>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</si>
  <si>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</si>
  <si>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</si>
  <si>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</si>
  <si>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</si>
  <si>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</si>
  <si>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</si>
  <si>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</si>
  <si>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</si>
  <si>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</si>
  <si>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</si>
  <si>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</si>
  <si>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</si>
  <si>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</si>
  <si>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</si>
  <si>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</si>
  <si>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</si>
  <si>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</si>
  <si>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</si>
  <si>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</si>
  <si>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</si>
  <si>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</si>
  <si>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</si>
  <si>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</si>
  <si>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</si>
  <si>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</si>
  <si>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</si>
  <si>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</si>
  <si>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</si>
  <si>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</si>
  <si>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</si>
  <si>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</si>
  <si>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</si>
  <si>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</si>
  <si>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</si>
  <si>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</si>
  <si>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</si>
  <si>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</si>
  <si>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</si>
  <si>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</si>
  <si>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</si>
  <si>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</si>
  <si>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</si>
  <si>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</si>
  <si>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</si>
  <si>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</si>
  <si>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</si>
  <si>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</si>
  <si>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</si>
  <si>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</si>
  <si>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</si>
  <si>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</si>
  <si>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</si>
  <si>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</si>
  <si>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</si>
  <si>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</si>
  <si>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</si>
  <si>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</si>
  <si>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</si>
  <si>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</si>
  <si>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</si>
  <si>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</si>
  <si>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</si>
  <si>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</si>
  <si>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</si>
  <si>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</si>
  <si>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</si>
  <si>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</si>
  <si>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</si>
  <si>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</si>
  <si>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</si>
  <si>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</si>
  <si>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</si>
  <si>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</si>
  <si>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</si>
  <si>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</si>
  <si>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</si>
  <si>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</si>
  <si>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</si>
  <si>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</si>
  <si>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</si>
  <si>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</si>
  <si>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</si>
  <si>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</si>
  <si>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</si>
  <si>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</si>
  <si>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</si>
  <si>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</si>
  <si>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</si>
  <si>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</si>
  <si>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</si>
  <si>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</si>
  <si>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</si>
  <si>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</si>
  <si>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</si>
  <si>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</si>
  <si>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</si>
  <si>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</si>
  <si>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</si>
  <si>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</si>
  <si>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</si>
  <si>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</si>
  <si>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</si>
  <si>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</si>
  <si>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</si>
  <si>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</si>
  <si>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</si>
  <si>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</si>
  <si>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</si>
  <si>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</si>
  <si>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</si>
  <si>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</si>
  <si>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</si>
  <si>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</si>
  <si>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</si>
  <si>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</si>
  <si>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</si>
  <si>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</si>
  <si>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</si>
  <si>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</si>
  <si>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</si>
  <si>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</si>
  <si>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</si>
  <si>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</si>
  <si>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</si>
  <si>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</si>
  <si>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</si>
  <si>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</si>
  <si>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</si>
  <si>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</si>
  <si>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</si>
  <si>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</si>
  <si>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</si>
  <si>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</si>
  <si>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</si>
  <si>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</si>
  <si>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</si>
  <si>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</si>
  <si>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</si>
  <si>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</si>
  <si>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</si>
  <si>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</si>
  <si>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</si>
  <si>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</si>
  <si>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</si>
  <si>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</si>
  <si>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</si>
  <si>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</si>
  <si>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</si>
  <si>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</si>
  <si>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</si>
  <si>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</si>
  <si>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</si>
  <si>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</si>
  <si>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</si>
  <si>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</si>
  <si>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</si>
  <si>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</si>
  <si>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</si>
  <si>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</si>
  <si>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</si>
  <si>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</si>
  <si>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</si>
  <si>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</si>
  <si>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</si>
  <si>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</si>
  <si>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</si>
  <si>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</si>
  <si>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</si>
  <si>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</si>
  <si>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</si>
  <si>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</si>
  <si>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</si>
  <si>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</si>
  <si>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</si>
  <si>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</si>
  <si>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</si>
  <si>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</si>
  <si>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</si>
  <si>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</si>
  <si>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</si>
  <si>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</si>
  <si>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</si>
  <si>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</si>
  <si>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</si>
  <si>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</si>
  <si>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</si>
  <si>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</si>
  <si>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</si>
  <si>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</si>
  <si>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</si>
  <si>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</si>
  <si>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</si>
  <si>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</si>
  <si>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</si>
  <si>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</si>
  <si>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</si>
  <si>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</si>
  <si>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</si>
  <si>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</si>
  <si>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</si>
  <si>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</si>
  <si>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</si>
  <si>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</si>
  <si>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</si>
  <si>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</si>
  <si>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</si>
  <si>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</si>
  <si>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</si>
  <si>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</si>
  <si>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</si>
  <si>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</si>
  <si>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</si>
  <si>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</si>
  <si>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</si>
  <si>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</si>
  <si>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</si>
  <si>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</si>
  <si>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</si>
  <si>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</si>
  <si>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</si>
  <si>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</si>
  <si>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</si>
  <si>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</si>
  <si>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</si>
  <si>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</si>
  <si>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</si>
  <si>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</si>
  <si>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</si>
  <si>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</si>
  <si>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</si>
  <si>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</si>
  <si>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</si>
  <si>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</si>
  <si>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</si>
  <si>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</si>
  <si>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</si>
  <si>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</si>
  <si>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</si>
  <si>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</si>
  <si>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</si>
  <si>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</si>
  <si>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</si>
  <si>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</si>
  <si>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</si>
  <si>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</si>
  <si>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</si>
  <si>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</si>
  <si>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</si>
  <si>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</si>
  <si>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</si>
  <si>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</si>
  <si>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</si>
  <si>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</si>
  <si>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</si>
  <si>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</si>
  <si>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</si>
  <si>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</si>
  <si>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</si>
  <si>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</si>
  <si>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</si>
  <si>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</si>
  <si>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</si>
  <si>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</si>
  <si>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</si>
  <si>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</si>
  <si>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</si>
  <si>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</si>
  <si>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</si>
  <si>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</si>
  <si>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</si>
  <si>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</si>
  <si>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</si>
  <si>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</si>
  <si>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</si>
  <si>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</si>
  <si>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</si>
  <si>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</si>
  <si>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</si>
  <si>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</si>
  <si>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</si>
  <si>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</si>
  <si>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</si>
  <si>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</si>
  <si>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</si>
  <si>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</si>
  <si>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</si>
  <si>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</si>
  <si>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</si>
  <si>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</si>
  <si>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</si>
  <si>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</si>
  <si>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</si>
  <si>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</si>
  <si>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</si>
  <si>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</si>
  <si>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</si>
  <si>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</si>
  <si>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</si>
  <si>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</si>
  <si>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</si>
  <si>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</si>
  <si>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</si>
  <si>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</si>
  <si>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</si>
  <si>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</si>
  <si>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</si>
  <si>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</si>
  <si>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</si>
  <si>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</si>
  <si>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</si>
  <si>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</si>
  <si>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</si>
  <si>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</si>
  <si>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</si>
  <si>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</si>
  <si>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</si>
  <si>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</si>
  <si>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</si>
  <si>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</si>
  <si>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</si>
  <si>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</si>
  <si>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</si>
  <si>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</si>
  <si>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</si>
  <si>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</si>
  <si>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</si>
  <si>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</si>
  <si>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</si>
  <si>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</si>
  <si>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</si>
  <si>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</si>
  <si>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</si>
  <si>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</si>
  <si>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</si>
  <si>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</si>
  <si>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</si>
  <si>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</si>
  <si>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</si>
  <si>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</si>
  <si>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</si>
  <si>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</si>
  <si>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</si>
  <si>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</si>
  <si>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</si>
  <si>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</si>
  <si>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</si>
  <si>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</si>
  <si>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</si>
  <si>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</si>
  <si>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</si>
  <si>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</si>
  <si>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</si>
  <si>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</si>
  <si>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</si>
  <si>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</si>
  <si>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</si>
  <si>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</si>
  <si>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</si>
  <si>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</si>
  <si>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</si>
  <si>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</si>
  <si>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</si>
  <si>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</si>
  <si>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</si>
  <si>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</si>
  <si>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</si>
  <si>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</si>
  <si>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</si>
  <si>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</si>
  <si>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</si>
  <si>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</si>
  <si>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</si>
  <si>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</si>
  <si>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</si>
  <si>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</si>
  <si>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</si>
  <si>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</si>
  <si>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</si>
  <si>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</si>
  <si>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</si>
  <si>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</si>
  <si>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</si>
  <si>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</si>
  <si>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</si>
  <si>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</si>
  <si>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</si>
  <si>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</si>
  <si>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</si>
  <si>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</si>
  <si>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</si>
  <si>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</si>
  <si>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</si>
  <si>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</si>
  <si>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</si>
  <si>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</si>
  <si>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</si>
  <si>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</si>
  <si>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</si>
  <si>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</si>
  <si>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</si>
  <si>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</si>
  <si>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</si>
  <si>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</si>
  <si>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</si>
  <si>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</si>
  <si>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</si>
  <si>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</si>
  <si>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</si>
  <si>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</si>
  <si>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</si>
  <si>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</si>
  <si>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</si>
  <si>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</si>
  <si>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</si>
  <si>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</si>
  <si>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</si>
  <si>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</si>
  <si>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</si>
  <si>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</si>
  <si>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</si>
  <si>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</si>
  <si>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</si>
  <si>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</si>
  <si>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</si>
  <si>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</si>
  <si>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</si>
  <si>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</si>
  <si>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</si>
  <si>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</si>
  <si>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</si>
  <si>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</si>
  <si>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</si>
  <si>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</si>
  <si>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</si>
  <si>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</si>
  <si>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</si>
  <si>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</si>
  <si>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</si>
  <si>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</si>
  <si>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</si>
  <si>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</si>
  <si>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</si>
  <si>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</si>
  <si>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</si>
  <si>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</si>
  <si>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</si>
  <si>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</si>
  <si>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</si>
  <si>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</si>
  <si>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</si>
  <si>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</si>
  <si>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</si>
  <si>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</si>
  <si>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</si>
  <si>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</si>
  <si>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</si>
  <si>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</si>
  <si>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</si>
  <si>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</si>
  <si>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</si>
  <si>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</si>
  <si>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</si>
  <si>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</si>
  <si>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</si>
  <si>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</si>
  <si>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</si>
  <si>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</si>
  <si>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</si>
  <si>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</si>
  <si>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</si>
  <si>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</si>
  <si>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</si>
  <si>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</si>
  <si>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</si>
  <si>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</si>
  <si>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</si>
  <si>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</si>
  <si>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</si>
  <si>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</si>
  <si>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</si>
  <si>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</si>
  <si>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</si>
  <si>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</si>
  <si>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</si>
  <si>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</si>
  <si>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</si>
  <si>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</si>
  <si>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</si>
  <si>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</si>
  <si>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</si>
  <si>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</si>
  <si>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</si>
  <si>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</si>
  <si>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</si>
  <si>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</si>
  <si>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</si>
  <si>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</si>
  <si>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</si>
  <si>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</si>
  <si>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</si>
  <si>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</si>
  <si>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</si>
  <si>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</si>
  <si>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</si>
  <si>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</si>
  <si>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</si>
  <si>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</si>
  <si>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</si>
  <si>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</si>
  <si>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</si>
  <si>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</si>
  <si>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</si>
  <si>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</si>
  <si>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</si>
  <si>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</si>
  <si>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</si>
  <si>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</si>
  <si>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</si>
  <si>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</si>
  <si>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</si>
  <si>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</si>
  <si>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</si>
  <si>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</si>
  <si>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</si>
  <si>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</si>
  <si>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</si>
  <si>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</si>
  <si>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</si>
  <si>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</si>
  <si>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</si>
  <si>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</si>
  <si>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</si>
  <si>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</si>
  <si>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</si>
  <si>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</si>
  <si>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</si>
  <si>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</si>
  <si>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</si>
  <si>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</si>
  <si>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</si>
  <si>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</si>
  <si>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</si>
  <si>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</si>
  <si>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</si>
  <si>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</si>
  <si>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</si>
  <si>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</si>
  <si>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</si>
  <si>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</si>
  <si>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</si>
  <si>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</si>
  <si>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</si>
  <si>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</si>
  <si>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</si>
  <si>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</si>
  <si>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</si>
  <si>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</si>
  <si>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</si>
  <si>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</si>
  <si>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</si>
  <si>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</si>
  <si>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</si>
  <si>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</si>
  <si>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</si>
  <si>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</si>
  <si>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</si>
  <si>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</si>
  <si>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</si>
  <si>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</si>
  <si>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</si>
  <si>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</si>
  <si>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</si>
  <si>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</si>
  <si>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</si>
  <si>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</si>
  <si>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</si>
  <si>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</si>
  <si>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</si>
  <si>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</si>
  <si>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</si>
  <si>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</si>
  <si>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</si>
  <si>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</si>
  <si>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</si>
  <si>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</si>
  <si>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</si>
  <si>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</si>
  <si>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</si>
  <si>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</si>
  <si>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</si>
  <si>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</si>
  <si>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</si>
  <si>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</si>
  <si>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</si>
  <si>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</si>
  <si>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</si>
  <si>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</si>
  <si>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</si>
  <si>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</si>
  <si>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</si>
  <si>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</si>
  <si>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</si>
  <si>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</si>
  <si>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</si>
  <si>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</si>
  <si>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</si>
  <si>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</si>
  <si>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</si>
  <si>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</si>
  <si>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</si>
  <si>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</si>
  <si>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</si>
  <si>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</si>
  <si>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</si>
  <si>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</si>
  <si>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</si>
  <si>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</si>
  <si>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</si>
  <si>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</si>
  <si>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</si>
  <si>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</si>
  <si>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</si>
  <si>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</si>
  <si>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</si>
  <si>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</si>
  <si>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</si>
  <si>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</si>
  <si>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</si>
  <si>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</si>
  <si>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</si>
  <si>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</si>
  <si>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</si>
  <si>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</si>
  <si>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</si>
  <si>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</si>
  <si>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</si>
  <si>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</si>
  <si>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</si>
  <si>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</si>
  <si>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</si>
  <si>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</si>
  <si>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</si>
  <si>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</si>
  <si>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</si>
  <si>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</si>
  <si>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</si>
  <si>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</si>
  <si>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</si>
  <si>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</si>
  <si>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</si>
  <si>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</si>
  <si>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</si>
  <si>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</si>
  <si>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</si>
  <si>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</si>
  <si>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</si>
  <si>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</si>
  <si>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</si>
  <si>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</si>
  <si>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</si>
  <si>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</si>
  <si>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</si>
  <si>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</si>
  <si>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</si>
  <si>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</si>
  <si>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</si>
  <si>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</si>
  <si>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</si>
  <si>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</si>
  <si>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</si>
  <si>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</si>
  <si>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</si>
  <si>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</si>
  <si>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</si>
  <si>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</si>
  <si>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</si>
  <si>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</si>
  <si>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</si>
  <si>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</si>
  <si>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</si>
  <si>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</si>
  <si>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</si>
  <si>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</si>
  <si>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</si>
  <si>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</si>
  <si>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</si>
  <si>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</si>
  <si>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</si>
  <si>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</si>
  <si>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</si>
  <si>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</si>
  <si>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</si>
  <si>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</si>
  <si>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</si>
  <si>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</si>
  <si>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</si>
  <si>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</si>
  <si>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</si>
  <si>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</si>
  <si>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</si>
  <si>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</si>
  <si>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</si>
  <si>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</si>
  <si>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</si>
  <si>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</si>
  <si>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</si>
  <si>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</si>
  <si>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</si>
  <si>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</si>
  <si>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</si>
  <si>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</si>
  <si>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</si>
  <si>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</si>
  <si>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</si>
  <si>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</si>
  <si>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</si>
  <si>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</si>
  <si>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</si>
  <si>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</si>
  <si>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</si>
  <si>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</si>
  <si>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</si>
  <si>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</si>
  <si>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</si>
  <si>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</si>
  <si>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</si>
  <si>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</si>
  <si>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</si>
  <si>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</si>
  <si>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</si>
  <si>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</si>
  <si>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</si>
  <si>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</si>
  <si>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</si>
  <si>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</si>
  <si>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</si>
  <si>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</si>
  <si>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</si>
  <si>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</si>
  <si>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</si>
  <si>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</si>
  <si>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</si>
  <si>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</si>
  <si>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</si>
  <si>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</si>
  <si>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</si>
  <si>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</si>
  <si>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</si>
  <si>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</si>
  <si>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</si>
  <si>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</si>
  <si>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</si>
  <si>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</si>
  <si>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</si>
  <si>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</si>
  <si>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</si>
  <si>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</si>
  <si>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</si>
  <si>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</si>
  <si>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</si>
  <si>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</si>
  <si>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</si>
  <si>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</si>
  <si>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</si>
  <si>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</si>
  <si>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</si>
  <si>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</si>
  <si>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</si>
  <si>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</si>
  <si>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</si>
  <si>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</si>
  <si>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</si>
  <si>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</si>
  <si>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</si>
  <si>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</si>
  <si>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</si>
  <si>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</si>
  <si>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</si>
  <si>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</si>
  <si>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</si>
  <si>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</si>
  <si>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</si>
  <si>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</si>
  <si>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</si>
  <si>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</si>
  <si>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</si>
  <si>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</si>
  <si>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</si>
  <si>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</si>
  <si>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</si>
  <si>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</si>
  <si>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</si>
  <si>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</si>
  <si>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</si>
  <si>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</si>
  <si>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</si>
  <si>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</si>
  <si>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</si>
  <si>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</si>
  <si>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</si>
  <si>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</si>
  <si>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</si>
  <si>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</si>
  <si>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</si>
  <si>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</si>
  <si>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</si>
  <si>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</si>
  <si>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</si>
  <si>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</si>
  <si>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</si>
  <si>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</si>
  <si>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</si>
  <si>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</si>
  <si>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</si>
  <si>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</si>
  <si>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</si>
  <si>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</si>
  <si>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</si>
  <si>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</si>
  <si>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</si>
  <si>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</si>
  <si>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</si>
  <si>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</si>
  <si>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</si>
  <si>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</si>
  <si>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</si>
  <si>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</si>
  <si>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</si>
  <si>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</si>
  <si>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</si>
  <si>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</si>
  <si>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</si>
  <si>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</si>
  <si>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</si>
  <si>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</si>
  <si>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</si>
  <si>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</si>
  <si>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</si>
  <si>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</si>
  <si>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</si>
  <si>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</si>
  <si>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</si>
  <si>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</si>
  <si>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</si>
  <si>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</si>
  <si>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</si>
  <si>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</si>
  <si>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</si>
  <si>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</si>
  <si>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</si>
  <si>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</si>
  <si>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</si>
  <si>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</si>
  <si>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</si>
  <si>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</si>
  <si>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</si>
  <si>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</si>
  <si>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</si>
  <si>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</si>
  <si>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</si>
  <si>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</si>
  <si>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</si>
  <si>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</si>
  <si>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</si>
  <si>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</si>
  <si>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</si>
  <si>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</si>
  <si>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</si>
  <si>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</si>
  <si>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</si>
  <si>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</si>
  <si>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</si>
  <si>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</si>
  <si>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</si>
  <si>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</si>
  <si>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</si>
  <si>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</si>
  <si>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</si>
  <si>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</si>
  <si>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</si>
  <si>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</si>
  <si>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</si>
  <si>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</si>
  <si>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</si>
  <si>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</si>
  <si>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</si>
  <si>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</si>
  <si>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</si>
  <si>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</si>
  <si>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</si>
  <si>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</si>
  <si>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</si>
  <si>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</si>
  <si>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</si>
  <si>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</si>
  <si>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</si>
  <si>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</si>
  <si>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</si>
  <si>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</si>
  <si>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</si>
  <si>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</si>
  <si>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</si>
  <si>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</si>
  <si>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</si>
  <si>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</si>
  <si>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</si>
  <si>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</si>
  <si>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</si>
  <si>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</si>
  <si>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</si>
  <si>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</si>
  <si>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</si>
  <si>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</si>
  <si>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</si>
  <si>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</si>
  <si>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</si>
  <si>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</si>
  <si>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</si>
  <si>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</si>
  <si>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</si>
  <si>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</si>
  <si>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</si>
  <si>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</si>
  <si>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</si>
  <si>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</si>
  <si>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</si>
  <si>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</si>
  <si>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</si>
  <si>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</si>
  <si>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</si>
  <si>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</si>
  <si>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</si>
  <si>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</si>
  <si>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</si>
  <si>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</si>
  <si>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</si>
  <si>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</si>
  <si>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</si>
  <si>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</si>
  <si>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</si>
  <si>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</si>
  <si>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</si>
  <si>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</si>
  <si>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</si>
  <si>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</si>
  <si>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</si>
  <si>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</si>
  <si>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</si>
  <si>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</si>
  <si>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</si>
  <si>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</si>
  <si>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</si>
  <si>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</si>
  <si>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</si>
  <si>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</si>
  <si>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</si>
  <si>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</si>
  <si>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</si>
  <si>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</si>
  <si>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</si>
  <si>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</si>
  <si>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</si>
  <si>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</si>
  <si>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</si>
  <si>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</si>
  <si>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</si>
  <si>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</si>
  <si>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</si>
  <si>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</si>
  <si>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</si>
  <si>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</si>
  <si>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</si>
  <si>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</si>
  <si>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</si>
  <si>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</si>
  <si>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</si>
  <si>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</si>
  <si>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</si>
  <si>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</si>
  <si>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</si>
  <si>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</si>
  <si>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</si>
  <si>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</si>
  <si>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</si>
  <si>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</si>
  <si>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</si>
  <si>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</si>
  <si>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</si>
  <si>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</si>
  <si>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</si>
  <si>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</si>
  <si>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</si>
  <si>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</si>
  <si>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</si>
  <si>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</si>
  <si>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</si>
  <si>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</si>
  <si>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</si>
  <si>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</si>
  <si>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</si>
  <si>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</si>
  <si>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</si>
  <si>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</si>
  <si>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</si>
  <si>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</si>
  <si>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</si>
  <si>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</si>
  <si>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</si>
  <si>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</si>
  <si>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</si>
  <si>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</si>
  <si>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</si>
  <si>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</si>
  <si>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</si>
  <si>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</si>
  <si>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</si>
  <si>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</si>
  <si>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</si>
  <si>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</si>
  <si>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</si>
  <si>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</si>
  <si>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</si>
  <si>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</si>
  <si>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</si>
  <si>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</si>
  <si>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</si>
  <si>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</si>
  <si>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</si>
  <si>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</si>
  <si>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</si>
  <si>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</si>
  <si>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</si>
  <si>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</si>
  <si>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</si>
  <si>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</si>
  <si>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</si>
  <si>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</si>
  <si>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</si>
  <si>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</si>
  <si>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</si>
  <si>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</si>
  <si>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</si>
  <si>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</si>
  <si>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</si>
  <si>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</si>
  <si>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</si>
  <si>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</si>
  <si>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</si>
  <si>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</si>
  <si>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</si>
  <si>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</si>
  <si>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</si>
  <si>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</si>
  <si>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</si>
  <si>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</si>
  <si>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</si>
  <si>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</si>
  <si>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</si>
  <si>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</si>
  <si>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</si>
  <si>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</si>
  <si>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</si>
  <si>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</si>
  <si>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</si>
  <si>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</si>
  <si>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</si>
  <si>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</si>
  <si>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</si>
  <si>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</si>
  <si>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</si>
  <si>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</si>
  <si>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</si>
  <si>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</si>
  <si>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</si>
  <si>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</si>
  <si>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</si>
  <si>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</si>
  <si>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</si>
  <si>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</si>
  <si>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</si>
  <si>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</si>
  <si>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</si>
  <si>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</si>
  <si>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</si>
  <si>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</si>
  <si>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</si>
  <si>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</si>
  <si>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</si>
  <si>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</si>
  <si>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</si>
  <si>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</si>
  <si>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</si>
  <si>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</si>
  <si>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</si>
  <si>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</si>
  <si>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</si>
  <si>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</si>
  <si>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</si>
  <si>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</si>
  <si>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</si>
  <si>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</si>
  <si>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</si>
  <si>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</si>
  <si>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</si>
  <si>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</si>
  <si>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</si>
  <si>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</si>
  <si>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</si>
  <si>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</si>
  <si>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</si>
  <si>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</si>
  <si>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</si>
  <si>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</si>
  <si>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</si>
  <si>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</si>
  <si>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</si>
  <si>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</si>
  <si>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</si>
  <si>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</si>
  <si>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</si>
  <si>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</si>
  <si>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</si>
  <si>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</si>
  <si>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</si>
  <si>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</si>
  <si>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</si>
  <si>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</si>
  <si>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</si>
  <si>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</si>
  <si>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</si>
  <si>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</si>
  <si>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</si>
  <si>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</si>
  <si>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</si>
  <si>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</si>
  <si>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</si>
  <si>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</si>
  <si>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</si>
  <si>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</si>
  <si>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</si>
  <si>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</si>
  <si>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</si>
  <si>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</si>
  <si>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</si>
  <si>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</si>
  <si>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</si>
  <si>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</si>
  <si>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</si>
  <si>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</si>
  <si>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</si>
  <si>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</si>
  <si>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</si>
  <si>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</si>
  <si>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</si>
  <si>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</si>
  <si>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</si>
  <si>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</si>
  <si>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</si>
  <si>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</si>
  <si>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</si>
  <si>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</si>
  <si>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</si>
  <si>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</si>
  <si>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</si>
  <si>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</si>
  <si>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</si>
  <si>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</si>
  <si>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</si>
  <si>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</si>
  <si>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</si>
  <si>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</si>
  <si>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</si>
  <si>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</si>
  <si>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</si>
  <si>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</si>
  <si>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</si>
  <si>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</si>
  <si>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</si>
  <si>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</si>
  <si>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</si>
  <si>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</si>
  <si>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</si>
  <si>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</si>
  <si>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</si>
  <si>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</si>
  <si>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</si>
  <si>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</si>
  <si>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</si>
  <si>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</si>
  <si>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</si>
  <si>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</si>
  <si>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</si>
  <si>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</si>
  <si>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</si>
  <si>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</si>
  <si>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</si>
  <si>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</si>
  <si>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</si>
  <si>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</si>
  <si>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</si>
  <si>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</si>
  <si>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</si>
  <si>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</si>
  <si>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</si>
  <si>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</si>
  <si>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</si>
  <si>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</si>
  <si>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</si>
  <si>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</si>
  <si>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</si>
  <si>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</si>
  <si>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</si>
  <si>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</si>
  <si>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</si>
  <si>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</si>
  <si>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</si>
  <si>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</si>
  <si>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</si>
  <si>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</si>
  <si>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</si>
  <si>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</si>
  <si>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</si>
  <si>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</si>
  <si>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</si>
  <si>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</si>
  <si>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</si>
  <si>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</si>
  <si>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</si>
  <si>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</si>
  <si>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</si>
  <si>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</si>
  <si>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</si>
  <si>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</si>
  <si>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</si>
  <si>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</si>
  <si>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</si>
  <si>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</si>
  <si>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</si>
  <si>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</si>
  <si>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</si>
  <si>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</si>
  <si>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</si>
  <si>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</si>
  <si>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</si>
  <si>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</si>
  <si>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</si>
  <si>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</si>
  <si>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</si>
  <si>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</si>
  <si>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</si>
  <si>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</si>
  <si>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</si>
  <si>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</si>
  <si>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</si>
  <si>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</si>
  <si>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</si>
  <si>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</si>
  <si>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</si>
  <si>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</si>
  <si>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</si>
  <si>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</si>
  <si>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</si>
  <si>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</si>
  <si>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</si>
  <si>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</si>
  <si>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</si>
  <si>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</si>
  <si>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</si>
  <si>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</si>
  <si>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</si>
  <si>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</si>
  <si>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</si>
  <si>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</si>
  <si>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</si>
  <si>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</si>
  <si>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</si>
  <si>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</si>
  <si>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</si>
  <si>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</si>
  <si>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</si>
  <si>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</si>
  <si>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</si>
  <si>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</si>
  <si>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</si>
  <si>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</si>
  <si>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</si>
  <si>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</si>
  <si>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</si>
  <si>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</si>
  <si>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</si>
  <si>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</si>
  <si>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</si>
  <si>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</si>
  <si>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</si>
  <si>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</si>
  <si>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</si>
  <si>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</si>
  <si>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</si>
  <si>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</si>
  <si>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</si>
  <si>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</si>
  <si>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</si>
  <si>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</si>
  <si>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</si>
  <si>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</si>
  <si>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</si>
  <si>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</si>
  <si>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</si>
  <si>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</si>
  <si>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</si>
  <si>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</si>
  <si>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</si>
  <si>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</si>
  <si>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</si>
  <si>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</si>
  <si>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</si>
  <si>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</si>
  <si>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</si>
  <si>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</si>
  <si>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</si>
  <si>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</si>
  <si>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</si>
  <si>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</si>
  <si>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</si>
  <si>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</si>
  <si>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</si>
  <si>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</si>
  <si>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</si>
  <si>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</si>
  <si>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</si>
  <si>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</si>
  <si>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</si>
  <si>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</si>
  <si>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</si>
  <si>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</si>
  <si>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</si>
  <si>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</si>
  <si>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</si>
  <si>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</si>
  <si>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</si>
  <si>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</si>
  <si>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</si>
  <si>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</si>
  <si>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</si>
  <si>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</si>
  <si>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</si>
  <si>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</si>
  <si>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</si>
  <si>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</si>
  <si>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</si>
  <si>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</si>
  <si>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</si>
  <si>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</si>
  <si>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</si>
  <si>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</si>
  <si>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</si>
  <si>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</si>
  <si>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</si>
  <si>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</si>
  <si>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</si>
  <si>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</si>
  <si>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</si>
  <si>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</si>
  <si>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</si>
  <si>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</si>
  <si>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</si>
  <si>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</si>
  <si>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</si>
  <si>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</si>
  <si>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</si>
  <si>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</si>
  <si>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</si>
  <si>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</si>
  <si>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</si>
  <si>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</si>
  <si>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</si>
  <si>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</si>
  <si>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</si>
  <si>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</si>
  <si>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</si>
  <si>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</si>
  <si>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</si>
  <si>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</si>
  <si>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</si>
  <si>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</si>
  <si>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</si>
  <si>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</si>
  <si>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</si>
  <si>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</si>
  <si>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</si>
  <si>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</si>
  <si>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</si>
  <si>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</si>
  <si>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</si>
  <si>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</si>
  <si>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</si>
  <si>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</si>
  <si>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</si>
  <si>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</si>
  <si>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</si>
  <si>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</si>
  <si>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</si>
  <si>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</si>
  <si>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</si>
  <si>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</si>
  <si>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</si>
  <si>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</si>
  <si>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</si>
  <si>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</si>
  <si>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</si>
  <si>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</si>
  <si>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</si>
  <si>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</si>
  <si>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</si>
  <si>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</si>
  <si>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</si>
  <si>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</si>
  <si>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</si>
  <si>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</si>
  <si>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</si>
  <si>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</si>
  <si>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</si>
  <si>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</si>
  <si>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</si>
  <si>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</si>
  <si>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</si>
  <si>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</si>
  <si>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</si>
  <si>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</si>
  <si>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</si>
  <si>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</si>
  <si>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</si>
  <si>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</si>
  <si>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</si>
  <si>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</si>
  <si>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</si>
  <si>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</si>
  <si>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</si>
  <si>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</si>
  <si>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</si>
  <si>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</si>
  <si>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</si>
  <si>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</si>
  <si>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</si>
  <si>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</si>
  <si>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</si>
  <si>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</si>
  <si>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</si>
  <si>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</si>
  <si>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</si>
  <si>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</si>
  <si>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</si>
  <si>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</si>
  <si>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</si>
  <si>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</si>
  <si>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</si>
  <si>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</si>
  <si>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</si>
  <si>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</si>
  <si>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</si>
  <si>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</si>
  <si>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</si>
  <si>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</si>
  <si>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</si>
  <si>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</si>
  <si>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</si>
  <si>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</si>
  <si>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</si>
  <si>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</si>
  <si>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</si>
  <si>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</si>
  <si>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</si>
  <si>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</si>
  <si>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</si>
  <si>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</si>
  <si>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</si>
  <si>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</si>
  <si>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</si>
  <si>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</si>
  <si>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</si>
  <si>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</si>
  <si>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</si>
  <si>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</si>
  <si>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</si>
  <si>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</si>
  <si>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</si>
  <si>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</si>
  <si>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</si>
  <si>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</si>
  <si>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</si>
  <si>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</si>
  <si>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</si>
  <si>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</si>
  <si>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</si>
  <si>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</si>
  <si>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</si>
  <si>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</si>
  <si>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</si>
  <si>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</si>
  <si>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</si>
  <si>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</si>
  <si>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</si>
  <si>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</si>
  <si>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</si>
  <si>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</si>
  <si>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</si>
  <si>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</si>
  <si>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</si>
  <si>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</si>
  <si>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</si>
  <si>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</si>
  <si>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</si>
  <si>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</si>
  <si>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</si>
  <si>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</si>
  <si>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</si>
  <si>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</si>
  <si>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</si>
  <si>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</si>
  <si>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</si>
  <si>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</si>
  <si>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</si>
  <si>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</si>
  <si>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</si>
  <si>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</si>
  <si>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</si>
  <si>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</si>
  <si>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</si>
  <si>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</si>
  <si>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</si>
  <si>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</si>
  <si>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</si>
  <si>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</si>
  <si>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</si>
  <si>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</si>
  <si>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</si>
  <si>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</si>
  <si>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</si>
  <si>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</si>
  <si>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</si>
  <si>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</si>
  <si>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</si>
  <si>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</si>
  <si>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</si>
  <si>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</si>
  <si>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</si>
  <si>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</si>
  <si>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</si>
  <si>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</si>
  <si>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</si>
  <si>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</si>
  <si>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</si>
  <si>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</si>
  <si>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</si>
  <si>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</si>
  <si>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</si>
  <si>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</si>
  <si>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</si>
  <si>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</si>
  <si>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</si>
  <si>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</si>
  <si>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</si>
  <si>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</si>
  <si>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</si>
  <si>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</si>
  <si>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</si>
  <si>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</si>
  <si>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</si>
  <si>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</si>
  <si>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</si>
  <si>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</si>
  <si>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</si>
  <si>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</si>
  <si>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</si>
  <si>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</si>
  <si>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</si>
  <si>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</si>
  <si>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</si>
  <si>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</si>
  <si>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</si>
  <si>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</si>
  <si>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</si>
  <si>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</si>
  <si>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</si>
  <si>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</si>
  <si>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</si>
  <si>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</si>
  <si>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</si>
  <si>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</si>
  <si>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</si>
  <si>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</si>
  <si>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</si>
  <si>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</si>
  <si>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</si>
  <si>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</si>
  <si>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</si>
  <si>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</si>
  <si>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</si>
  <si>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</si>
  <si>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</si>
  <si>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</si>
  <si>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</si>
  <si>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</si>
  <si>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</si>
  <si>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</si>
  <si>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</si>
  <si>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</si>
  <si>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</si>
  <si>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</si>
  <si>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</si>
  <si>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</si>
  <si>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</si>
  <si>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</si>
  <si>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</si>
  <si>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</si>
  <si>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</si>
  <si>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</si>
  <si>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</si>
  <si>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</si>
  <si>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</si>
  <si>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</si>
  <si>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</si>
  <si>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</si>
  <si>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</si>
  <si>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</si>
  <si>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</si>
  <si>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</si>
  <si>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</si>
  <si>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</si>
  <si>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</si>
  <si>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</si>
  <si>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</si>
  <si>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</si>
  <si>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</si>
  <si>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</si>
  <si>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</si>
  <si>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</si>
  <si>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</si>
  <si>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</si>
  <si>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</si>
  <si>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</si>
  <si>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</si>
  <si>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</si>
  <si>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</si>
  <si>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</si>
  <si>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</si>
  <si>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</si>
  <si>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</si>
  <si>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</si>
  <si>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</si>
  <si>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</si>
  <si>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</si>
  <si>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</si>
  <si>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</si>
  <si>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</si>
  <si>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</si>
  <si>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</si>
  <si>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</si>
  <si>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</si>
  <si>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</si>
  <si>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</si>
  <si>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</si>
  <si>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</si>
  <si>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</si>
  <si>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</si>
  <si>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</si>
  <si>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</si>
  <si>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</si>
  <si>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</si>
  <si>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</si>
  <si>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</si>
  <si>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</si>
  <si>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</si>
  <si>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</si>
  <si>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</si>
  <si>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</si>
  <si>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</si>
  <si>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</si>
  <si>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</si>
  <si>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</si>
  <si>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</si>
  <si>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</si>
  <si>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</si>
  <si>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</si>
  <si>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</si>
  <si>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</si>
  <si>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</si>
  <si>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</si>
  <si>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</si>
  <si>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</si>
  <si>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</si>
  <si>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</si>
  <si>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</si>
  <si>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</si>
  <si>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</si>
  <si>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</si>
  <si>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</si>
  <si>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</si>
  <si>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</si>
  <si>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</si>
  <si>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</si>
  <si>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</si>
  <si>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</si>
  <si>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</si>
  <si>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</si>
  <si>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</si>
  <si>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</si>
  <si>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</si>
  <si>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</si>
  <si>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</si>
  <si>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</si>
  <si>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</si>
  <si>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</si>
  <si>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</si>
  <si>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</si>
  <si>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</si>
  <si>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</si>
  <si>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</si>
  <si>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</si>
  <si>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</si>
  <si>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</si>
  <si>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</si>
  <si>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</si>
  <si>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</si>
  <si>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</si>
  <si>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</si>
  <si>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</si>
  <si>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</si>
  <si>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</si>
  <si>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</si>
  <si>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</si>
  <si>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</si>
  <si>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</si>
  <si>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</si>
  <si>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</si>
  <si>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</si>
  <si>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</si>
  <si>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</si>
  <si>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</si>
  <si>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</si>
  <si>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</si>
  <si>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</si>
  <si>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</si>
  <si>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</si>
  <si>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</si>
  <si>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</si>
  <si>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</si>
  <si>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</si>
  <si>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</si>
  <si>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</si>
  <si>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</si>
  <si>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</si>
  <si>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</si>
  <si>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</si>
  <si>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</si>
  <si>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</si>
  <si>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</si>
  <si>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</si>
  <si>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</si>
  <si>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</si>
  <si>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</si>
  <si>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</si>
  <si>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</si>
  <si>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</si>
  <si>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</si>
  <si>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</si>
  <si>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</si>
  <si>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</si>
  <si>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</si>
  <si>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</si>
  <si>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</si>
  <si>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</si>
  <si>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</si>
  <si>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</si>
  <si>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</si>
  <si>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</si>
  <si>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</si>
  <si>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</si>
  <si>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</si>
  <si>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</si>
  <si>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</si>
  <si>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</si>
  <si>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</si>
  <si>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</si>
  <si>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</si>
  <si>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</si>
  <si>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</si>
  <si>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</si>
  <si>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</si>
  <si>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</si>
  <si>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</si>
  <si>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</si>
  <si>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</si>
  <si>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</si>
  <si>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</si>
  <si>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</si>
  <si>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</si>
  <si>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</si>
  <si>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</si>
  <si>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</si>
  <si>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</si>
  <si>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</si>
  <si>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</si>
  <si>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</si>
  <si>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</si>
  <si>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</si>
  <si>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</si>
  <si>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</si>
  <si>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</si>
  <si>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</si>
  <si>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</si>
  <si>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</si>
  <si>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</si>
  <si>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</si>
  <si>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</si>
  <si>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</si>
  <si>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</si>
  <si>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</si>
  <si>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</si>
  <si>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</si>
  <si>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</si>
  <si>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</si>
  <si>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</si>
  <si>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</si>
  <si>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</si>
  <si>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</si>
  <si>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</si>
  <si>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</si>
  <si>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</si>
  <si>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</si>
  <si>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</si>
  <si>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</si>
  <si>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</si>
  <si>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</si>
  <si>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</si>
  <si>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</si>
  <si>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</si>
  <si>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</si>
  <si>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</si>
  <si>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</si>
  <si>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</si>
  <si>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</si>
  <si>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</si>
  <si>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</si>
  <si>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</si>
  <si>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</si>
  <si>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</si>
  <si>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</si>
  <si>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</si>
  <si>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</si>
  <si>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</si>
  <si>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</si>
  <si>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</si>
  <si>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</si>
  <si>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</si>
  <si>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</si>
  <si>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</si>
  <si>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</si>
  <si>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</si>
  <si>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</si>
  <si>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</si>
  <si>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</si>
  <si>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</si>
  <si>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</si>
  <si>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</si>
  <si>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</si>
  <si>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</si>
  <si>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</si>
  <si>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</si>
  <si>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</si>
  <si>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</si>
  <si>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</si>
  <si>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</si>
  <si>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</si>
  <si>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</si>
  <si>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</si>
  <si>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</si>
  <si>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</si>
  <si>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</si>
  <si>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</si>
  <si>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</si>
  <si>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</si>
  <si>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</si>
  <si>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</si>
  <si>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</si>
  <si>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</si>
  <si>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</si>
  <si>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</si>
  <si>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</si>
  <si>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</si>
  <si>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</si>
  <si>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</si>
  <si>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</si>
  <si>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</si>
  <si>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</si>
  <si>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</si>
  <si>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</si>
  <si>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</si>
  <si>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</si>
  <si>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</si>
  <si>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</si>
  <si>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</si>
  <si>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</si>
  <si>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</si>
  <si>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</si>
  <si>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</si>
  <si>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</si>
  <si>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</si>
  <si>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</si>
  <si>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</si>
  <si>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</si>
  <si>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</si>
  <si>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</si>
  <si>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</si>
  <si>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</si>
  <si>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</si>
  <si>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</si>
  <si>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</si>
  <si>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</si>
  <si>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</si>
  <si>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</si>
  <si>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</si>
  <si>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</si>
  <si>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</si>
  <si>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</si>
  <si>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</si>
  <si>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</si>
  <si>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</si>
  <si>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</si>
  <si>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</si>
  <si>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</si>
  <si>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</si>
  <si>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</si>
  <si>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</si>
  <si>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</si>
  <si>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</si>
  <si>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</si>
  <si>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</si>
  <si>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</si>
  <si>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</si>
  <si>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</si>
  <si>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</si>
  <si>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</si>
  <si>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</si>
  <si>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</si>
  <si>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</si>
  <si>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</si>
  <si>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</si>
  <si>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</si>
  <si>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</si>
  <si>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</si>
  <si>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</si>
  <si>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</si>
  <si>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</si>
  <si>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</si>
  <si>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</si>
  <si>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</si>
  <si>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</si>
  <si>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</si>
  <si>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</si>
  <si>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</si>
  <si>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</si>
  <si>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</si>
  <si>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</si>
  <si>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</si>
  <si>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</si>
  <si>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</si>
  <si>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</si>
  <si>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</si>
  <si>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</si>
  <si>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</si>
  <si>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</si>
  <si>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</si>
  <si>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</si>
  <si>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</si>
  <si>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</si>
  <si>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</si>
  <si>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</si>
  <si>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</si>
  <si>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</si>
  <si>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</si>
  <si>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</si>
  <si>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</si>
  <si>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</si>
  <si>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</si>
  <si>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</si>
  <si>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</si>
  <si>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</si>
  <si>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</si>
  <si>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</si>
  <si>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</si>
  <si>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</si>
  <si>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</si>
  <si>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</si>
  <si>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</si>
  <si>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</si>
  <si>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</si>
  <si>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</si>
  <si>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</si>
  <si>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</si>
  <si>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</si>
  <si>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</si>
  <si>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</si>
  <si>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</si>
  <si>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</si>
  <si>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</si>
  <si>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</si>
  <si>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</si>
  <si>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</si>
  <si>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</si>
  <si>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</si>
  <si>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</si>
  <si>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</si>
  <si>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</si>
  <si>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</si>
  <si>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</si>
  <si>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</si>
  <si>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</si>
  <si>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</si>
  <si>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</si>
  <si>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</si>
  <si>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</si>
  <si>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</si>
  <si>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</si>
  <si>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</si>
  <si>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</si>
  <si>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</si>
  <si>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</si>
  <si>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</si>
  <si>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</si>
  <si>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</si>
  <si>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</si>
  <si>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</si>
  <si>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</si>
  <si>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</si>
  <si>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</si>
  <si>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</si>
  <si>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</si>
  <si>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</si>
  <si>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</si>
  <si>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</si>
  <si>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</si>
  <si>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</si>
  <si>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</si>
  <si>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</si>
  <si>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</si>
  <si>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</si>
  <si>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</si>
  <si>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</si>
  <si>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</si>
  <si>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</si>
  <si>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</si>
  <si>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</si>
  <si>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</si>
  <si>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</si>
  <si>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</si>
  <si>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</si>
  <si>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</si>
  <si>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</si>
  <si>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</si>
  <si>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</si>
  <si>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</si>
  <si>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</si>
  <si>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</si>
  <si>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</si>
  <si>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</si>
  <si>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</si>
  <si>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</si>
  <si>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</si>
  <si>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</si>
  <si>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</si>
  <si>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</si>
  <si>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</si>
  <si>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</si>
  <si>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</si>
  <si>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</si>
  <si>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</si>
  <si>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</si>
  <si>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</si>
  <si>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</si>
  <si>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</si>
  <si>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</si>
  <si>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</si>
  <si>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</si>
  <si>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</si>
  <si>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</si>
  <si>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</si>
  <si>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</si>
  <si>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</si>
  <si>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</si>
  <si>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</si>
  <si>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</si>
  <si>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</si>
  <si>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</si>
  <si>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</si>
  <si>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</si>
  <si>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</si>
  <si>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</si>
  <si>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</si>
  <si>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</si>
  <si>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</si>
  <si>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</si>
  <si>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</si>
  <si>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</si>
  <si>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</si>
  <si>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</si>
  <si>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</si>
  <si>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</si>
  <si>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</si>
  <si>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</si>
  <si>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</si>
  <si>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</si>
  <si>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</si>
  <si>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</si>
  <si>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</si>
  <si>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</si>
  <si>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</si>
  <si>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</si>
  <si>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</si>
  <si>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</si>
  <si>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</si>
  <si>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</si>
  <si>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</si>
  <si>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</si>
  <si>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</si>
  <si>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</si>
  <si>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</si>
  <si>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</si>
  <si>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</si>
  <si>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</si>
  <si>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</si>
  <si>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</si>
  <si>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</si>
  <si>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</si>
  <si>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</si>
  <si>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</si>
  <si>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</si>
  <si>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</si>
  <si>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</si>
  <si>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</si>
  <si>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</si>
  <si>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</si>
  <si>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</si>
  <si>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</si>
  <si>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</si>
  <si>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</si>
  <si>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</si>
  <si>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</si>
  <si>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</si>
  <si>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</si>
  <si>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</si>
  <si>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</si>
  <si>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</si>
  <si>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</si>
  <si>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</si>
  <si>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</si>
  <si>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</si>
  <si>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</si>
  <si>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</si>
  <si>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</si>
  <si>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</si>
  <si>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</si>
  <si>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</si>
  <si>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</si>
  <si>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</si>
  <si>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</si>
  <si>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</si>
  <si>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</si>
  <si>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</si>
  <si>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</si>
  <si>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</si>
  <si>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</si>
  <si>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</si>
  <si>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</si>
  <si>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</si>
  <si>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</si>
  <si>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</si>
  <si>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</si>
  <si>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</si>
  <si>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</si>
  <si>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</si>
  <si>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</si>
  <si>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</si>
  <si>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</si>
  <si>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</si>
  <si>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</si>
  <si>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</si>
  <si>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</si>
  <si>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</si>
  <si>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</si>
  <si>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</si>
  <si>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</si>
  <si>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</si>
  <si>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</si>
  <si>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</si>
  <si>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</si>
  <si>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</si>
  <si>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</si>
  <si>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</si>
  <si>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</si>
  <si>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</si>
  <si>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</si>
  <si>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</si>
  <si>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</si>
  <si>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</si>
  <si>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</si>
  <si>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</si>
  <si>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</si>
  <si>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</si>
  <si>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</si>
  <si>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</si>
  <si>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</si>
  <si>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</si>
  <si>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</si>
  <si>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</si>
  <si>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</si>
  <si>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</si>
  <si>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</si>
  <si>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</si>
  <si>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</si>
  <si>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</si>
  <si>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</si>
  <si>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</si>
  <si>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</si>
  <si>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</si>
  <si>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</si>
  <si>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</si>
  <si>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</si>
  <si>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</si>
  <si>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</si>
  <si>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</si>
  <si>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</si>
  <si>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</si>
  <si>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</si>
  <si>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</si>
  <si>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</si>
  <si>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</si>
  <si>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</si>
  <si>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</si>
  <si>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</si>
  <si>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</si>
  <si>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</si>
  <si>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</si>
  <si>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</si>
  <si>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</si>
  <si>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</si>
  <si>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</si>
  <si>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</si>
  <si>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</si>
  <si>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</si>
  <si>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</si>
  <si>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</si>
  <si>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</si>
  <si>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</si>
  <si>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</si>
  <si>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</si>
  <si>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</si>
  <si>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</si>
  <si>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</si>
  <si>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</si>
  <si>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</si>
  <si>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</si>
  <si>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</si>
  <si>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</si>
  <si>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</si>
  <si>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</si>
  <si>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</si>
  <si>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</si>
  <si>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</si>
  <si>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</si>
  <si>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</si>
  <si>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</si>
  <si>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</si>
  <si>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</si>
  <si>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</si>
  <si>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</si>
  <si>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</si>
  <si>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</si>
  <si>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</si>
  <si>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</si>
  <si>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</si>
  <si>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</si>
  <si>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</si>
  <si>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</si>
  <si>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</si>
  <si>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</si>
  <si>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</si>
  <si>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</si>
  <si>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</si>
  <si>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</si>
  <si>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</si>
  <si>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</si>
  <si>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</si>
  <si>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</si>
  <si>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</si>
  <si>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</si>
  <si>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</si>
  <si>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</si>
  <si>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</si>
  <si>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</si>
  <si>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</si>
  <si>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</si>
  <si>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</si>
  <si>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</si>
  <si>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</si>
  <si>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</si>
  <si>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</si>
  <si>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</si>
  <si>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</si>
  <si>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</si>
  <si>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</si>
  <si>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</si>
  <si>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</si>
  <si>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</si>
  <si>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</si>
  <si>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</si>
  <si>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</si>
  <si>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</si>
  <si>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</si>
  <si>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</si>
  <si>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</si>
  <si>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</si>
  <si>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</si>
  <si>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</si>
  <si>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</si>
  <si>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</si>
  <si>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</si>
  <si>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</si>
  <si>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</si>
  <si>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</si>
  <si>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</si>
  <si>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</si>
  <si>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</si>
  <si>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</si>
  <si>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</si>
  <si>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</si>
  <si>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</si>
  <si>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</si>
  <si>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</si>
  <si>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</si>
  <si>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</si>
  <si>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</si>
  <si>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</si>
  <si>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</si>
  <si>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</si>
  <si>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</si>
  <si>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</si>
  <si>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</si>
  <si>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</si>
  <si>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</si>
  <si>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</si>
  <si>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</si>
  <si>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</si>
  <si>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</si>
  <si>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</si>
  <si>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</si>
  <si>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</si>
  <si>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</si>
  <si>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</si>
  <si>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</si>
  <si>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</si>
  <si>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</si>
  <si>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</si>
  <si>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</si>
  <si>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</si>
  <si>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</si>
  <si>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</si>
  <si>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</si>
  <si>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</si>
  <si>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</si>
  <si>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</si>
  <si>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</si>
  <si>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</si>
  <si>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</si>
  <si>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</si>
  <si>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</si>
  <si>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</si>
  <si>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</si>
  <si>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</si>
  <si>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</si>
  <si>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</si>
  <si>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</si>
  <si>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</si>
  <si>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</si>
  <si>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</si>
  <si>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</si>
  <si>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</si>
  <si>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</si>
  <si>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</si>
  <si>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</si>
  <si>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</si>
  <si>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</si>
  <si>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</si>
  <si>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</si>
  <si>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</si>
  <si>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</si>
  <si>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</si>
  <si>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</si>
  <si>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</si>
  <si>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</si>
  <si>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</si>
  <si>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</si>
  <si>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</si>
  <si>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</si>
  <si>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</si>
  <si>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</si>
  <si>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</si>
  <si>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</si>
  <si>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</si>
  <si>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</si>
  <si>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</si>
  <si>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</si>
  <si>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</si>
  <si>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</si>
  <si>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</si>
  <si>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</si>
  <si>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</si>
  <si>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</si>
  <si>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</si>
  <si>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</si>
  <si>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</si>
  <si>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</si>
  <si>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</si>
  <si>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</si>
  <si>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</si>
  <si>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</si>
  <si>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</si>
  <si>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</si>
  <si>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</si>
  <si>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</si>
  <si>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</si>
  <si>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</si>
  <si>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</si>
  <si>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</si>
  <si>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</si>
  <si>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</si>
  <si>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</si>
  <si>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</si>
  <si>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</si>
  <si>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</si>
  <si>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</si>
  <si>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</si>
  <si>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</si>
  <si>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</si>
  <si>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</si>
  <si>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</si>
  <si>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</si>
  <si>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</si>
  <si>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</si>
  <si>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</si>
  <si>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</si>
  <si>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</si>
  <si>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</si>
  <si>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</si>
  <si>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</si>
  <si>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</si>
  <si>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</si>
  <si>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</si>
  <si>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</si>
  <si>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</si>
  <si>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</si>
  <si>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</si>
  <si>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</si>
  <si>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</si>
  <si>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</si>
  <si>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</si>
  <si>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</si>
  <si>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</si>
  <si>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</si>
  <si>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</si>
  <si>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</si>
  <si>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</si>
  <si>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</si>
  <si>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</si>
  <si>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</si>
  <si>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</si>
  <si>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</si>
  <si>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</si>
  <si>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</si>
  <si>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</si>
  <si>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</si>
  <si>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</si>
  <si>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</si>
  <si>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</si>
  <si>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</si>
  <si>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</si>
  <si>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</si>
  <si>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</si>
  <si>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</si>
  <si>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</si>
  <si>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</si>
  <si>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</si>
  <si>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</si>
  <si>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</si>
  <si>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</si>
  <si>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</si>
  <si>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</si>
  <si>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</si>
  <si>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</si>
  <si>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</si>
  <si>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</si>
  <si>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</si>
  <si>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</si>
  <si>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</si>
  <si>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</si>
  <si>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</si>
  <si>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</si>
  <si>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</si>
  <si>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</si>
  <si>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</si>
  <si>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</si>
  <si>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</si>
  <si>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</si>
  <si>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</si>
  <si>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</si>
  <si>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</si>
  <si>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</si>
  <si>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</si>
  <si>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</si>
  <si>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</si>
  <si>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</si>
  <si>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</si>
  <si>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</si>
  <si>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</si>
  <si>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</si>
  <si>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</si>
  <si>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</si>
  <si>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</si>
  <si>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</si>
  <si>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</si>
  <si>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</si>
  <si>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</si>
  <si>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</si>
  <si>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</si>
  <si>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</si>
  <si>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</si>
  <si>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</si>
  <si>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</si>
  <si>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</si>
  <si>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</si>
  <si>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</si>
  <si>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</si>
  <si>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</si>
  <si>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</si>
  <si>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</si>
  <si>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</si>
  <si>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</si>
  <si>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</si>
  <si>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</si>
  <si>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</si>
  <si>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</si>
  <si>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</si>
  <si>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</si>
  <si>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</si>
  <si>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</si>
  <si>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</si>
  <si>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</si>
  <si>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</si>
  <si>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</si>
  <si>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</si>
  <si>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</si>
  <si>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</si>
  <si>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</si>
  <si>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</si>
  <si>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</si>
  <si>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</si>
  <si>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</si>
  <si>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</si>
  <si>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</si>
  <si>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</si>
  <si>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</si>
  <si>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</si>
  <si>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</si>
  <si>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</si>
  <si>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</si>
  <si>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</si>
  <si>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</si>
  <si>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</si>
  <si>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</si>
  <si>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</si>
  <si>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</si>
  <si>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</si>
  <si>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</si>
  <si>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</si>
  <si>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</si>
  <si>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</si>
  <si>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</si>
  <si>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</si>
  <si>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</si>
  <si>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</si>
  <si>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</si>
  <si>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</si>
  <si>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</si>
  <si>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</si>
  <si>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</si>
  <si>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</si>
  <si>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</si>
  <si>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</si>
  <si>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</si>
  <si>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</si>
  <si>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</si>
  <si>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</si>
  <si>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</si>
  <si>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</si>
  <si>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</si>
  <si>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</si>
  <si>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</si>
  <si>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</si>
  <si>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</si>
  <si>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</si>
  <si>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</si>
  <si>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</si>
  <si>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</si>
  <si>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</si>
  <si>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</si>
  <si>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</si>
  <si>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</si>
  <si>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</si>
  <si>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</si>
  <si>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</si>
  <si>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</si>
  <si>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</si>
  <si>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</si>
  <si>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</si>
  <si>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</si>
  <si>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</si>
  <si>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</si>
  <si>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</si>
  <si>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</si>
  <si>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</si>
  <si>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</si>
  <si>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</si>
  <si>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</si>
  <si>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</si>
  <si>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</si>
  <si>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</si>
  <si>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</si>
  <si>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</si>
  <si>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</si>
  <si>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</si>
  <si>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</si>
  <si>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</si>
  <si>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</si>
  <si>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</si>
  <si>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</si>
  <si>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</si>
  <si>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</si>
  <si>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</si>
  <si>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</si>
  <si>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</si>
  <si>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</si>
  <si>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</si>
  <si>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</si>
  <si>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</si>
  <si>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</si>
  <si>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</si>
  <si>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</si>
  <si>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</si>
  <si>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</si>
  <si>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</si>
  <si>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</si>
  <si>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</si>
  <si>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</si>
  <si>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</si>
  <si>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</si>
  <si>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</si>
  <si>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</si>
  <si>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</si>
  <si>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</si>
  <si>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</si>
  <si>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</si>
  <si>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</si>
  <si>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</si>
  <si>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</si>
  <si>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</si>
  <si>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</si>
  <si>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</si>
  <si>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</si>
  <si>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</si>
  <si>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</si>
  <si>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</si>
  <si>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</si>
  <si>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</si>
  <si>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</si>
  <si>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</si>
  <si>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</si>
  <si>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</si>
  <si>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</si>
  <si>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</si>
  <si>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</si>
  <si>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</si>
  <si>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</si>
  <si>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</si>
  <si>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</si>
  <si>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</si>
  <si>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</si>
  <si>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</si>
  <si>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</si>
  <si>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</si>
  <si>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</si>
  <si>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</si>
  <si>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</si>
  <si>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</si>
  <si>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</si>
  <si>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</si>
  <si>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</si>
  <si>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</si>
  <si>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</si>
  <si>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</si>
  <si>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</si>
  <si>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</si>
  <si>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</si>
  <si>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</si>
  <si>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</si>
  <si>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</si>
  <si>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</si>
  <si>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</si>
  <si>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</si>
  <si>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</si>
  <si>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</si>
  <si>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</si>
  <si>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</si>
  <si>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</si>
  <si>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</si>
  <si>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</si>
  <si>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</si>
  <si>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</si>
  <si>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</si>
  <si>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</si>
  <si>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</si>
  <si>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</si>
  <si>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</si>
  <si>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</si>
  <si>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</si>
  <si>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</si>
  <si>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</si>
  <si>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</si>
  <si>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</si>
  <si>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</si>
  <si>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</si>
  <si>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</si>
  <si>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</si>
  <si>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</si>
  <si>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</si>
  <si>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</si>
  <si>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</si>
  <si>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</si>
  <si>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</si>
  <si>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</si>
  <si>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</si>
  <si>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</si>
  <si>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</si>
  <si>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</si>
  <si>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</si>
  <si>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</si>
  <si>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</si>
  <si>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</si>
  <si>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</si>
  <si>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</si>
  <si>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</si>
  <si>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</si>
  <si>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</si>
  <si>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</si>
  <si>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</si>
  <si>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</si>
  <si>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</si>
  <si>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</si>
  <si>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</si>
  <si>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</si>
  <si>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</si>
  <si>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</si>
  <si>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</si>
  <si>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</si>
  <si>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</si>
  <si>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</si>
  <si>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</si>
  <si>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</si>
  <si>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</si>
  <si>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</si>
  <si>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</si>
  <si>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</si>
  <si>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</si>
  <si>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</si>
  <si>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</si>
  <si>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</si>
  <si>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</si>
  <si>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</si>
  <si>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</si>
  <si>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</si>
  <si>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</si>
  <si>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</si>
  <si>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</si>
  <si>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</si>
  <si>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</si>
  <si>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</si>
  <si>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</si>
  <si>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</si>
  <si>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</si>
  <si>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</si>
  <si>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</si>
  <si>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</si>
  <si>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</si>
  <si>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</si>
  <si>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</si>
  <si>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</si>
  <si>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</si>
  <si>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</si>
  <si>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</si>
  <si>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</si>
  <si>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</si>
  <si>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</si>
  <si>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</si>
  <si>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</si>
  <si>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</si>
  <si>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</si>
  <si>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</si>
  <si>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</si>
  <si>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</si>
  <si>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</si>
  <si>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</si>
  <si>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</si>
  <si>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</si>
  <si>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</si>
  <si>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</si>
  <si>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</si>
  <si>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</si>
  <si>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</si>
  <si>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</si>
  <si>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</si>
  <si>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</si>
  <si>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</si>
  <si>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</si>
  <si>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</si>
  <si>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</si>
  <si>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</si>
  <si>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</si>
  <si>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</si>
  <si>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</si>
  <si>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</si>
  <si>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</si>
  <si>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</si>
  <si>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</si>
  <si>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</si>
  <si>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</si>
  <si>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</si>
  <si>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</si>
  <si>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</si>
  <si>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</si>
  <si>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</si>
  <si>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</si>
  <si>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</si>
  <si>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</si>
  <si>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</si>
  <si>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</si>
  <si>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</si>
  <si>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</si>
  <si>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</si>
  <si>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</si>
  <si>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</si>
  <si>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</si>
  <si>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</si>
  <si>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</si>
  <si>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</si>
  <si>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</si>
  <si>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</si>
  <si>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</si>
  <si>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</si>
  <si>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</si>
  <si>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</si>
  <si>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</si>
  <si>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</si>
  <si>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</si>
  <si>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</si>
  <si>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</si>
  <si>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</si>
  <si>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</si>
  <si>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</si>
  <si>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</si>
  <si>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</si>
  <si>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</si>
  <si>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</si>
  <si>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</si>
  <si>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</si>
  <si>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</si>
  <si>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</si>
  <si>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</si>
  <si>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</si>
  <si>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</si>
  <si>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</si>
  <si>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</si>
  <si>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</si>
  <si>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</si>
  <si>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</si>
  <si>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</si>
  <si>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</si>
  <si>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</si>
  <si>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</si>
  <si>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</si>
  <si>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</si>
  <si>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</si>
  <si>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</si>
  <si>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</si>
  <si>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</si>
  <si>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</si>
  <si>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</si>
  <si>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</si>
  <si>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</si>
  <si>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</si>
  <si>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</si>
  <si>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</si>
  <si>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</si>
  <si>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</si>
  <si>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</si>
  <si>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</si>
  <si>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</si>
  <si>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</si>
  <si>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</si>
  <si>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</si>
  <si>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</si>
  <si>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</si>
  <si>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</si>
  <si>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</si>
  <si>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</si>
  <si>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</si>
  <si>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</si>
  <si>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</si>
  <si>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</si>
  <si>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</si>
  <si>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</si>
  <si>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</si>
  <si>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</si>
  <si>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</si>
  <si>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</si>
  <si>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</si>
  <si>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</si>
  <si>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</si>
  <si>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</si>
  <si>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</si>
  <si>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</si>
  <si>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</si>
  <si>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</si>
  <si>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</si>
  <si>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</si>
  <si>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</si>
  <si>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</si>
  <si>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</si>
  <si>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</si>
  <si>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</si>
  <si>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</si>
  <si>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</si>
  <si>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</si>
  <si>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</si>
  <si>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</si>
  <si>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</si>
  <si>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</si>
  <si>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</si>
  <si>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</si>
  <si>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</si>
  <si>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</si>
  <si>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</si>
  <si>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</si>
  <si>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</si>
  <si>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</si>
  <si>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</si>
  <si>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</si>
  <si>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</si>
  <si>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</si>
  <si>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</si>
  <si>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</si>
  <si>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</si>
  <si>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</si>
  <si>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</si>
  <si>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</si>
  <si>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</si>
  <si>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</si>
  <si>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</si>
  <si>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</si>
  <si>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</si>
  <si>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</si>
  <si>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</si>
  <si>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</si>
  <si>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</si>
  <si>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</si>
  <si>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</si>
  <si>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</si>
  <si>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</si>
  <si>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</si>
  <si>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</si>
  <si>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</si>
  <si>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</si>
  <si>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</si>
  <si>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</si>
  <si>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</si>
  <si>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</si>
  <si>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</si>
  <si>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</si>
  <si>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</si>
  <si>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</si>
  <si>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</si>
  <si>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</si>
  <si>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</si>
  <si>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</si>
  <si>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</si>
  <si>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</si>
  <si>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</si>
  <si>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</si>
  <si>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</si>
  <si>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</si>
  <si>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</si>
  <si>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</si>
  <si>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</si>
  <si>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</si>
  <si>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</si>
  <si>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</si>
  <si>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</si>
  <si>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</si>
  <si>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</si>
  <si>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</si>
  <si>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</si>
  <si>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</si>
  <si>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</si>
  <si>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</si>
  <si>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</si>
  <si>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</si>
  <si>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</si>
  <si>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</si>
  <si>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</si>
  <si>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</si>
  <si>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</si>
  <si>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</si>
  <si>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</si>
  <si>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</si>
  <si>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</si>
  <si>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</si>
  <si>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</si>
  <si>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</si>
  <si>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</si>
  <si>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</si>
  <si>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</si>
  <si>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</si>
  <si>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</si>
  <si>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</si>
  <si>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</si>
  <si>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</si>
  <si>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</si>
  <si>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</si>
  <si>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</si>
  <si>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</si>
  <si>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</si>
  <si>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</si>
  <si>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</si>
  <si>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</si>
  <si>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</si>
  <si>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</si>
  <si>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</si>
  <si>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</si>
  <si>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</si>
  <si>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</si>
  <si>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</si>
  <si>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</si>
  <si>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</si>
  <si>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</si>
  <si>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</si>
  <si>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</si>
  <si>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</si>
  <si>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</si>
  <si>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</si>
  <si>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</si>
  <si>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</si>
  <si>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</si>
  <si>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</si>
  <si>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</si>
  <si>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</si>
  <si>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</si>
  <si>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</si>
  <si>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</si>
  <si>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</si>
  <si>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</si>
  <si>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</si>
  <si>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</si>
  <si>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</si>
  <si>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</si>
  <si>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</si>
  <si>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</si>
  <si>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</si>
  <si>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</si>
  <si>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</si>
  <si>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</si>
  <si>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</si>
  <si>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</si>
  <si>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</si>
  <si>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</si>
  <si>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</si>
  <si>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</si>
  <si>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</si>
  <si>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</si>
  <si>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</si>
  <si>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</si>
  <si>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</si>
  <si>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</si>
  <si>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</si>
  <si>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</si>
  <si>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</si>
  <si>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</si>
  <si>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</si>
  <si>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</si>
  <si>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</si>
  <si>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</si>
  <si>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</si>
  <si>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</si>
  <si>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</si>
  <si>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</si>
  <si>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</si>
  <si>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</si>
  <si>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</si>
  <si>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</si>
  <si>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</si>
  <si>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</si>
  <si>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</si>
  <si>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</si>
  <si>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</si>
  <si>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</si>
  <si>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</si>
  <si>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</si>
  <si>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</si>
  <si>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</si>
  <si>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</si>
  <si>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</si>
  <si>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</si>
  <si>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</si>
  <si>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</si>
  <si>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</si>
  <si>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</si>
  <si>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</si>
  <si>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</si>
  <si>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</si>
  <si>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</si>
  <si>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</si>
  <si>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</si>
  <si>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</si>
  <si>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</si>
  <si>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</si>
  <si>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</si>
  <si>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</si>
  <si>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</si>
  <si>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</si>
  <si>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</si>
  <si>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</si>
  <si>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</si>
  <si>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</si>
  <si>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</si>
  <si>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</si>
  <si>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</si>
  <si>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</si>
  <si>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</si>
  <si>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</si>
  <si>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</si>
  <si>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</si>
  <si>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</si>
  <si>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</si>
  <si>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</si>
  <si>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</si>
  <si>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</si>
  <si>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</si>
  <si>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</si>
  <si>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</si>
  <si>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</si>
  <si>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</si>
  <si>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</si>
  <si>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</si>
  <si>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</si>
  <si>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</si>
  <si>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</si>
  <si>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</si>
  <si>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</si>
  <si>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</si>
  <si>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</si>
  <si>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</si>
  <si>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</si>
  <si>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</si>
  <si>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</si>
  <si>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</si>
  <si>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</si>
  <si>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</si>
  <si>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</si>
  <si>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</si>
  <si>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</si>
  <si>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</si>
  <si>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</si>
  <si>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</si>
  <si>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</si>
  <si>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</si>
  <si>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</si>
  <si>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</si>
  <si>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</si>
  <si>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</si>
  <si>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</si>
  <si>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</si>
  <si>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</si>
  <si>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</si>
  <si>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</si>
  <si>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</si>
  <si>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</si>
  <si>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</si>
  <si>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</si>
  <si>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</si>
  <si>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</si>
  <si>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</si>
  <si>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</si>
  <si>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</si>
  <si>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</si>
  <si>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</si>
  <si>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</si>
  <si>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</si>
  <si>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</si>
  <si>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</si>
  <si>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</si>
  <si>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</si>
  <si>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</si>
  <si>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</si>
  <si>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</si>
  <si>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</si>
  <si>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</si>
  <si>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</si>
  <si>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</si>
  <si>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</si>
  <si>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</si>
  <si>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</si>
  <si>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</si>
  <si>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</si>
  <si>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</si>
  <si>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</si>
  <si>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</si>
  <si>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</si>
  <si>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</si>
  <si>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</si>
  <si>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</si>
  <si>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</si>
  <si>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</si>
  <si>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</si>
  <si>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</si>
  <si>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</si>
  <si>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</si>
  <si>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</si>
  <si>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</si>
  <si>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</si>
  <si>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</si>
  <si>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</si>
  <si>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</si>
  <si>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</si>
  <si>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</si>
  <si>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</si>
  <si>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</si>
  <si>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</si>
  <si>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</si>
  <si>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</si>
  <si>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</si>
  <si>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</si>
  <si>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</si>
  <si>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</si>
  <si>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</si>
  <si>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</si>
  <si>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</si>
  <si>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</si>
  <si>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</si>
  <si>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</si>
  <si>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</si>
  <si>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</si>
  <si>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</si>
  <si>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</si>
  <si>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</si>
  <si>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</si>
  <si>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</si>
  <si>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</si>
  <si>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</si>
  <si>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</si>
  <si>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</si>
  <si>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</si>
  <si>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</si>
  <si>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</si>
  <si>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</si>
  <si>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</si>
  <si>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</si>
  <si>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</si>
  <si>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</si>
  <si>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</si>
  <si>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</si>
  <si>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</si>
  <si>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</si>
  <si>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</si>
  <si>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</si>
  <si>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</si>
  <si>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</si>
  <si>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</si>
  <si>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</si>
  <si>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</si>
  <si>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</si>
  <si>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</si>
  <si>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</si>
  <si>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</si>
  <si>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</si>
  <si>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</si>
  <si>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</si>
  <si>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</si>
  <si>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</si>
  <si>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</si>
  <si>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</si>
  <si>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</si>
  <si>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</si>
  <si>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</si>
  <si>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</si>
  <si>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</si>
  <si>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</si>
  <si>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</si>
  <si>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</si>
  <si>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</si>
  <si>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</si>
  <si>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</si>
  <si>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</si>
  <si>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</si>
  <si>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</si>
  <si>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</si>
  <si>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</si>
  <si>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</si>
  <si>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</si>
  <si>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</si>
  <si>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</si>
  <si>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</si>
  <si>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</si>
  <si>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</si>
  <si>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</si>
  <si>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</si>
  <si>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</si>
  <si>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</si>
  <si>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</si>
  <si>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</si>
  <si>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</si>
  <si>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</si>
  <si>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</si>
  <si>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</si>
  <si>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</si>
  <si>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</si>
  <si>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</si>
  <si>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</si>
  <si>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</si>
  <si>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</si>
  <si>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</si>
  <si>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</si>
  <si>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</si>
  <si>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</si>
  <si>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</si>
  <si>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</si>
  <si>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</si>
  <si>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</si>
  <si>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</si>
  <si>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</si>
  <si>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</si>
  <si>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</si>
  <si>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</si>
  <si>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</si>
  <si>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</si>
  <si>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</si>
  <si>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</si>
  <si>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</si>
  <si>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</si>
  <si>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</si>
  <si>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</si>
  <si>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</si>
  <si>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</si>
  <si>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</si>
  <si>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</si>
  <si>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</si>
  <si>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</si>
  <si>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</si>
  <si>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</si>
  <si>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</si>
  <si>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</si>
  <si>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</si>
  <si>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</si>
  <si>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</si>
  <si>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</si>
  <si>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</si>
  <si>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</si>
  <si>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</si>
  <si>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</si>
  <si>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</si>
  <si>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</si>
  <si>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</si>
  <si>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</si>
  <si>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</si>
  <si>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</si>
  <si>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</si>
  <si>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</si>
  <si>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</si>
  <si>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</si>
  <si>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</si>
  <si>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</si>
  <si>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</si>
  <si>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</si>
  <si>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</si>
  <si>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</si>
  <si>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</si>
  <si>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</si>
  <si>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</si>
  <si>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</si>
  <si>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</si>
  <si>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</si>
  <si>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</si>
  <si>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</si>
  <si>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</si>
  <si>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</si>
  <si>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</si>
  <si>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</si>
  <si>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</si>
  <si>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</si>
  <si>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</si>
  <si>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</si>
  <si>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</si>
  <si>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</si>
  <si>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</si>
  <si>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</si>
  <si>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</si>
  <si>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</si>
  <si>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</si>
  <si>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</si>
  <si>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</si>
  <si>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</si>
  <si>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</si>
  <si>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</si>
  <si>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</si>
  <si>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</si>
  <si>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</si>
  <si>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</si>
  <si>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</si>
  <si>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</si>
  <si>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</si>
  <si>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</si>
  <si>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</si>
  <si>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</si>
  <si>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</si>
  <si>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</si>
  <si>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</si>
  <si>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</si>
  <si>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</si>
  <si>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</si>
  <si>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</si>
  <si>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</si>
  <si>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</si>
  <si>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</si>
  <si>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</si>
  <si>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</si>
  <si>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</si>
  <si>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</si>
  <si>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</si>
  <si>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</si>
  <si>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</si>
  <si>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</si>
  <si>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</si>
  <si>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</si>
  <si>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</si>
  <si>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</si>
  <si>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</si>
  <si>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</si>
  <si>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</si>
  <si>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</si>
  <si>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</si>
  <si>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</si>
  <si>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</si>
  <si>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</si>
  <si>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</si>
  <si>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</si>
  <si>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</si>
  <si>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</si>
  <si>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</si>
  <si>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</si>
  <si>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</si>
  <si>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</si>
  <si>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</si>
  <si>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</si>
  <si>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</si>
  <si>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</si>
  <si>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</si>
  <si>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</si>
  <si>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</si>
  <si>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</si>
  <si>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</si>
  <si>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</si>
  <si>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</si>
  <si>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</si>
  <si>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</si>
  <si>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</si>
  <si>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</si>
  <si>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</si>
  <si>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</si>
  <si>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</si>
  <si>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</si>
  <si>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</si>
  <si>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</si>
  <si>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</si>
  <si>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</si>
  <si>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</si>
  <si>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</si>
  <si>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</si>
  <si>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</si>
  <si>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</si>
  <si>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</si>
  <si>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</si>
  <si>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</si>
  <si>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</si>
  <si>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</si>
  <si>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</si>
  <si>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</si>
  <si>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</si>
  <si>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</si>
  <si>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</si>
  <si>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</si>
  <si>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</si>
  <si>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</si>
  <si>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</si>
  <si>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</si>
  <si>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</si>
  <si>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</si>
  <si>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</si>
  <si>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</si>
  <si>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</si>
  <si>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</si>
  <si>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</si>
  <si>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</si>
  <si>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</si>
  <si>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</si>
  <si>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</si>
  <si>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</si>
  <si>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</si>
  <si>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</si>
  <si>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</si>
  <si>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</si>
  <si>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</si>
  <si>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</si>
  <si>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</si>
  <si>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</si>
  <si>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</si>
  <si>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</si>
  <si>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</si>
  <si>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</si>
  <si>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</si>
  <si>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</si>
  <si>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</si>
  <si>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</si>
  <si>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</si>
  <si>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</si>
  <si>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</si>
  <si>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</si>
  <si>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</si>
  <si>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</si>
  <si>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</si>
  <si>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</si>
  <si>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</si>
  <si>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</si>
  <si>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</si>
  <si>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</si>
  <si>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</si>
  <si>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</si>
  <si>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</si>
  <si>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</si>
  <si>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</si>
  <si>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</si>
  <si>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</si>
  <si>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</si>
  <si>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</si>
  <si>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</si>
  <si>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</si>
  <si>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</si>
  <si>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</si>
  <si>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</si>
  <si>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</si>
  <si>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</si>
  <si>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</si>
  <si>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</si>
  <si>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</si>
  <si>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</si>
  <si>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</si>
  <si>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</si>
  <si>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</si>
  <si>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</si>
  <si>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</si>
  <si>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</si>
  <si>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</si>
  <si>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</si>
  <si>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</si>
  <si>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</si>
  <si>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</si>
  <si>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</si>
  <si>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</si>
  <si>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</si>
  <si>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</si>
  <si>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</si>
  <si>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</si>
  <si>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</si>
  <si>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</si>
  <si>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</si>
  <si>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</si>
  <si>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</si>
  <si>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</si>
  <si>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</si>
  <si>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</si>
  <si>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</si>
  <si>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</si>
  <si>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</si>
  <si>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</si>
  <si>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</si>
  <si>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</si>
  <si>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</si>
  <si>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</si>
  <si>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</si>
  <si>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</si>
  <si>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</si>
  <si>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</si>
  <si>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</si>
  <si>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</si>
  <si>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</si>
  <si>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</si>
  <si>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</si>
  <si>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</si>
  <si>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</si>
  <si>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</si>
  <si>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</si>
  <si>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</si>
  <si>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</si>
  <si>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</si>
  <si>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</si>
  <si>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</si>
  <si>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</si>
  <si>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</si>
  <si>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</si>
  <si>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</si>
  <si>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</si>
  <si>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</si>
  <si>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</si>
  <si>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</si>
  <si>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</si>
  <si>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</si>
  <si>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</si>
  <si>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</si>
  <si>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</si>
  <si>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</si>
  <si>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</si>
  <si>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</si>
  <si>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</si>
  <si>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</si>
  <si>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</si>
  <si>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</si>
  <si>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</si>
  <si>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</si>
  <si>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</si>
  <si>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</si>
  <si>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</si>
  <si>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</si>
  <si>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</si>
  <si>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</si>
  <si>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</si>
  <si>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</si>
  <si>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</si>
  <si>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</si>
  <si>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</si>
  <si>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</si>
  <si>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</si>
  <si>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</si>
  <si>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</si>
  <si>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</si>
  <si>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</si>
  <si>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</si>
  <si>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</si>
  <si>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</si>
  <si>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</si>
  <si>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</si>
  <si>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</si>
  <si>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</si>
  <si>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</si>
  <si>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</si>
  <si>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</si>
  <si>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</si>
  <si>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</si>
  <si>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</si>
  <si>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</si>
  <si>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</si>
  <si>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</si>
  <si>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</si>
  <si>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</si>
  <si>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</si>
  <si>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</si>
  <si>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</si>
  <si>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</si>
  <si>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</si>
  <si>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</si>
  <si>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</si>
  <si>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</si>
  <si>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</si>
  <si>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</si>
  <si>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</si>
  <si>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</si>
  <si>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</si>
  <si>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</si>
  <si>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</si>
  <si>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</si>
  <si>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</si>
  <si>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</si>
  <si>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</si>
  <si>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</si>
  <si>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</si>
  <si>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</si>
  <si>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</si>
  <si>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</si>
  <si>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</si>
  <si>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</si>
  <si>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</si>
  <si>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</si>
  <si>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</si>
  <si>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</si>
  <si>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</si>
  <si>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</si>
  <si>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</si>
  <si>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</si>
  <si>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</si>
  <si>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</si>
  <si>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</si>
  <si>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</si>
  <si>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</si>
  <si>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</si>
  <si>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</si>
  <si>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</si>
  <si>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</si>
  <si>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</si>
  <si>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</si>
  <si>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</si>
  <si>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</si>
  <si>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</si>
  <si>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</si>
  <si>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</si>
  <si>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</si>
  <si>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</si>
  <si>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</si>
  <si>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</si>
  <si>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</si>
  <si>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</si>
  <si>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</si>
  <si>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</si>
  <si>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</si>
  <si>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</si>
  <si>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</si>
  <si>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</si>
  <si>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</si>
  <si>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</si>
  <si>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</si>
  <si>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</si>
  <si>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</si>
  <si>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</si>
  <si>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</si>
  <si>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</si>
  <si>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</si>
  <si>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</si>
  <si>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</si>
  <si>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</si>
  <si>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</si>
  <si>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</si>
  <si>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</si>
  <si>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</si>
  <si>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</si>
  <si>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</si>
  <si>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</si>
  <si>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</si>
  <si>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</si>
  <si>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</si>
  <si>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</si>
  <si>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</si>
  <si>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</si>
  <si>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</si>
  <si>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</si>
  <si>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</si>
  <si>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</si>
  <si>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</si>
  <si>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</si>
  <si>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</si>
  <si>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</si>
  <si>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</si>
  <si>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</si>
  <si>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</si>
  <si>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</si>
  <si>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</si>
  <si>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</si>
  <si>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</si>
  <si>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</si>
  <si>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</si>
  <si>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</si>
  <si>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</si>
  <si>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</si>
  <si>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</si>
  <si>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</si>
  <si>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</si>
  <si>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</si>
  <si>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</si>
  <si>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</si>
  <si>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</si>
  <si>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</si>
  <si>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</si>
  <si>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</si>
  <si>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</si>
  <si>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</si>
  <si>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</si>
  <si>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</si>
  <si>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</si>
  <si>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</si>
  <si>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</si>
  <si>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</si>
  <si>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</si>
  <si>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</si>
  <si>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</si>
  <si>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</si>
  <si>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</si>
  <si>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</si>
  <si>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</si>
  <si>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</si>
  <si>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</si>
  <si>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</si>
  <si>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</si>
  <si>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</si>
  <si>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</si>
  <si>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</si>
  <si>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</si>
  <si>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</si>
  <si>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</si>
  <si>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</si>
  <si>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</si>
  <si>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</si>
  <si>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</si>
  <si>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</si>
  <si>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</si>
  <si>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</si>
  <si>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</si>
  <si>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</si>
  <si>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</si>
  <si>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</si>
  <si>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</si>
  <si>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</si>
  <si>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</si>
  <si>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</si>
  <si>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</si>
  <si>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</si>
  <si>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</si>
  <si>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</si>
  <si>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</si>
  <si>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</si>
  <si>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</si>
  <si>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</si>
  <si>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</si>
  <si>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</si>
  <si>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</si>
  <si>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</si>
  <si>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</si>
  <si>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</si>
  <si>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</si>
  <si>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</si>
  <si>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</si>
  <si>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</si>
  <si>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</si>
  <si>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</si>
  <si>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</si>
  <si>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</si>
  <si>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</si>
  <si>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</si>
  <si>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</si>
  <si>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</si>
  <si>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</si>
  <si>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</si>
  <si>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</si>
  <si>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</si>
  <si>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</si>
  <si>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</si>
  <si>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</si>
  <si>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</si>
  <si>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</si>
  <si>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</si>
  <si>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</si>
  <si>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</si>
  <si>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</si>
  <si>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</si>
  <si>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</si>
  <si>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</si>
  <si>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</si>
  <si>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</si>
  <si>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</si>
  <si>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</si>
  <si>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</si>
  <si>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</si>
  <si>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</si>
  <si>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</si>
  <si>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</si>
  <si>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</si>
  <si>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</si>
  <si>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</si>
  <si>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</si>
  <si>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</si>
  <si>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</si>
  <si>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</si>
  <si>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</si>
  <si>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</si>
  <si>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</si>
  <si>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</si>
  <si>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</si>
  <si>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</si>
  <si>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</si>
  <si>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</si>
  <si>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</si>
  <si>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</si>
  <si>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</si>
  <si>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</si>
  <si>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</si>
  <si>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</si>
  <si>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</si>
  <si>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</si>
  <si>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</si>
  <si>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</si>
  <si>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</si>
  <si>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</si>
  <si>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</si>
  <si>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</si>
  <si>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</si>
  <si>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</si>
  <si>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</si>
  <si>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</si>
  <si>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</si>
  <si>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</si>
  <si>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</si>
  <si>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</si>
  <si>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</si>
  <si>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</si>
  <si>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</si>
  <si>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</si>
  <si>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</si>
  <si>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</si>
  <si>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</si>
  <si>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</si>
  <si>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</si>
  <si>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</si>
  <si>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</si>
  <si>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</si>
  <si>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</si>
  <si>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</si>
  <si>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</si>
  <si>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</si>
  <si>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</si>
  <si>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</si>
  <si>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</si>
  <si>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</si>
  <si>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</si>
  <si>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</si>
  <si>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</si>
  <si>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</si>
  <si>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</si>
  <si>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</si>
  <si>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</si>
  <si>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</si>
  <si>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</si>
  <si>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</si>
  <si>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</si>
  <si>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</si>
  <si>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</si>
  <si>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</si>
  <si>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</si>
  <si>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</si>
  <si>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</si>
  <si>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</si>
  <si>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</si>
  <si>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</si>
  <si>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</si>
  <si>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</si>
  <si>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</si>
  <si>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</si>
  <si>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</si>
  <si>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</si>
  <si>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</si>
  <si>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</si>
  <si>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</si>
  <si>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</si>
  <si>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</si>
  <si>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</si>
  <si>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</si>
  <si>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</si>
  <si>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</si>
  <si>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</si>
  <si>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</si>
  <si>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</si>
  <si>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</si>
  <si>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</si>
  <si>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</si>
  <si>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</si>
  <si>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</si>
  <si>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</si>
  <si>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</si>
  <si>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</si>
  <si>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</si>
  <si>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</si>
  <si>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</si>
  <si>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</si>
  <si>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</si>
  <si>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</si>
  <si>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</si>
  <si>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</si>
  <si>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</si>
  <si>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</si>
  <si>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</si>
  <si>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</si>
  <si>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</si>
  <si>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</si>
  <si>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</si>
  <si>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</si>
  <si>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</si>
  <si>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</si>
  <si>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</si>
  <si>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</si>
  <si>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</si>
  <si>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</si>
  <si>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</si>
  <si>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</si>
  <si>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</si>
  <si>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</si>
  <si>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</si>
  <si>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</si>
  <si>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</si>
  <si>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</si>
  <si>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</si>
  <si>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</si>
  <si>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</si>
  <si>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</si>
  <si>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</si>
  <si>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</si>
  <si>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</si>
  <si>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</si>
  <si>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</si>
  <si>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</si>
  <si>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</si>
  <si>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</si>
  <si>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</si>
  <si>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</si>
  <si>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</si>
  <si>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</si>
  <si>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</si>
  <si>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</si>
  <si>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</si>
  <si>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</si>
  <si>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</si>
  <si>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</si>
  <si>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</si>
  <si>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</si>
  <si>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</si>
  <si>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</si>
  <si>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</si>
  <si>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</si>
  <si>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</si>
  <si>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</si>
  <si>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</si>
  <si>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</si>
  <si>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</si>
  <si>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</si>
  <si>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</si>
  <si>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</si>
  <si>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</si>
  <si>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</si>
  <si>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</si>
  <si>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</si>
  <si>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</si>
  <si>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</si>
  <si>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</si>
  <si>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</si>
  <si>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</si>
  <si>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</si>
  <si>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</si>
  <si>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</si>
  <si>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</si>
  <si>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</si>
  <si>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</si>
  <si>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</si>
  <si>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</si>
  <si>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</si>
  <si>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</si>
  <si>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</si>
  <si>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</si>
  <si>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</si>
  <si>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</si>
  <si>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</si>
  <si>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</si>
  <si>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</si>
  <si>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</si>
  <si>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</si>
  <si>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</si>
  <si>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</si>
  <si>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</si>
  <si>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</si>
  <si>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</si>
  <si>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</si>
  <si>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</si>
  <si>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</si>
  <si>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</si>
  <si>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</si>
  <si>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</si>
  <si>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</si>
  <si>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</si>
  <si>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</si>
  <si>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</si>
  <si>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</si>
  <si>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</si>
  <si>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</si>
  <si>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</si>
  <si>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</si>
  <si>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</si>
  <si>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</si>
  <si>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</si>
  <si>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</si>
  <si>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</si>
  <si>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</si>
  <si>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</si>
  <si>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</si>
  <si>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</si>
  <si>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</si>
  <si>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</si>
  <si>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</si>
  <si>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</si>
  <si>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</si>
  <si>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</si>
  <si>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</si>
  <si>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</si>
  <si>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</si>
  <si>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</si>
  <si>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</si>
  <si>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</si>
  <si>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</si>
  <si>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</si>
  <si>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</si>
  <si>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</si>
  <si>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</si>
  <si>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</si>
  <si>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</si>
  <si>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</si>
  <si>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</si>
  <si>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</si>
  <si>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</si>
  <si>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</si>
  <si>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</si>
  <si>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</si>
  <si>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</si>
  <si>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</si>
  <si>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</si>
  <si>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</si>
  <si>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</si>
  <si>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</si>
  <si>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</si>
  <si>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</si>
  <si>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</si>
  <si>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</si>
  <si>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</si>
  <si>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</si>
  <si>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</si>
  <si>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</si>
  <si>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</si>
  <si>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</si>
  <si>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</si>
  <si>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</si>
  <si>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</si>
  <si>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</si>
  <si>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</si>
  <si>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</si>
  <si>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</si>
  <si>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</si>
  <si>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</si>
  <si>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</si>
  <si>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</si>
  <si>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</si>
  <si>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</si>
  <si>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</si>
  <si>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</si>
  <si>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</si>
  <si>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</si>
  <si>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</si>
  <si>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</si>
  <si>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</si>
  <si>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</si>
  <si>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</si>
  <si>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</si>
  <si>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</si>
  <si>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</si>
  <si>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</si>
  <si>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</si>
  <si>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</si>
  <si>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</si>
  <si>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</si>
  <si>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</si>
  <si>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</si>
  <si>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</si>
  <si>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</si>
  <si>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</si>
  <si>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</si>
  <si>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</si>
  <si>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</si>
  <si>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</si>
  <si>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</si>
  <si>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</si>
  <si>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</si>
  <si>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</si>
  <si>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</si>
  <si>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</si>
  <si>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</si>
  <si>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</si>
  <si>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</si>
  <si>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</si>
  <si>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</si>
  <si>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</si>
  <si>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</si>
  <si>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</si>
  <si>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</si>
  <si>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</si>
  <si>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</si>
  <si>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</si>
  <si>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</si>
  <si>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</si>
  <si>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</si>
  <si>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</si>
  <si>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</si>
  <si>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</si>
  <si>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</si>
  <si>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</si>
  <si>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</si>
  <si>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</si>
  <si>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</si>
  <si>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</si>
  <si>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</si>
  <si>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</si>
  <si>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</si>
  <si>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</si>
  <si>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</si>
  <si>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</si>
  <si>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</si>
  <si>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</si>
  <si>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</si>
  <si>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</si>
  <si>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</si>
  <si>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</si>
  <si>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</si>
  <si>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</si>
  <si>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</si>
  <si>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</si>
  <si>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</si>
  <si>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</si>
  <si>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</si>
  <si>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</si>
  <si>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</si>
  <si>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</si>
  <si>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</si>
  <si>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</si>
  <si>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</si>
  <si>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</si>
  <si>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</si>
  <si>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</si>
  <si>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</si>
  <si>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</si>
  <si>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</si>
  <si>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</si>
  <si>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</si>
  <si>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</si>
  <si>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</si>
  <si>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</si>
  <si>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</si>
  <si>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</si>
  <si>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</si>
  <si>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</si>
  <si>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</si>
  <si>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</si>
  <si>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</si>
  <si>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</si>
  <si>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</si>
  <si>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</si>
  <si>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</si>
  <si>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</si>
  <si>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</si>
  <si>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</si>
  <si>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</si>
  <si>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</si>
  <si>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</si>
  <si>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</si>
  <si>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</si>
  <si>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</si>
  <si>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</si>
  <si>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</si>
  <si>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</si>
  <si>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</si>
  <si>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</si>
  <si>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</si>
  <si>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</si>
  <si>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</si>
  <si>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</si>
  <si>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</si>
  <si>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</si>
  <si>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</si>
  <si>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</si>
  <si>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</si>
  <si>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</si>
  <si>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</si>
  <si>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</si>
  <si>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</si>
  <si>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</si>
  <si>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</si>
  <si>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</si>
  <si>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</si>
  <si>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</si>
  <si>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</si>
  <si>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</si>
  <si>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</si>
  <si>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</si>
  <si>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</si>
  <si>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</si>
  <si>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</si>
  <si>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</si>
  <si>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</si>
  <si>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</si>
  <si>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</si>
  <si>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</si>
  <si>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</si>
  <si>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</si>
  <si>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</si>
  <si>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</si>
  <si>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</si>
  <si>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</si>
  <si>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</si>
  <si>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</si>
  <si>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</si>
  <si>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</si>
  <si>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</si>
  <si>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</si>
  <si>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</si>
  <si>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</si>
  <si>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</si>
  <si>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</si>
  <si>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</si>
  <si>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</si>
  <si>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</si>
  <si>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</si>
  <si>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</si>
  <si>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</si>
  <si>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</si>
  <si>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</si>
  <si>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</si>
  <si>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</si>
  <si>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</si>
  <si>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</si>
  <si>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</si>
  <si>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</si>
  <si>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</si>
  <si>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</si>
  <si>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</si>
  <si>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</si>
  <si>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</si>
  <si>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</si>
  <si>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</si>
  <si>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</si>
  <si>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</si>
  <si>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</si>
  <si>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</si>
  <si>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</si>
  <si>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</si>
  <si>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</si>
  <si>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</si>
  <si>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</si>
  <si>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</si>
  <si>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</si>
  <si>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</si>
  <si>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</si>
  <si>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</si>
  <si>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</si>
  <si>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</si>
  <si>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</si>
  <si>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</si>
  <si>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</si>
  <si>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</si>
  <si>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</si>
  <si>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</si>
  <si>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</si>
  <si>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</si>
  <si>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</si>
  <si>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</si>
  <si>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</si>
  <si>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</si>
  <si>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</si>
  <si>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</si>
  <si>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</si>
  <si>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</si>
  <si>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</si>
  <si>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</si>
  <si>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</si>
  <si>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</si>
  <si>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</si>
  <si>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</si>
  <si>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</si>
  <si>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</si>
  <si>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</si>
  <si>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</si>
  <si>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</si>
  <si>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</si>
  <si>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</si>
  <si>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</si>
  <si>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</si>
  <si>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</si>
  <si>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</si>
  <si>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</si>
  <si>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</si>
  <si>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</si>
  <si>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</si>
  <si>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</si>
  <si>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</si>
  <si>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</si>
  <si>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</si>
  <si>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</si>
  <si>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</si>
  <si>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</si>
  <si>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</si>
  <si>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</si>
  <si>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</si>
  <si>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</si>
  <si>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</si>
  <si>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</si>
  <si>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</si>
  <si>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</si>
  <si>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</si>
  <si>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</si>
  <si>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</si>
  <si>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</si>
  <si>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</si>
  <si>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</si>
  <si>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</si>
  <si>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</si>
  <si>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</si>
  <si>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</si>
  <si>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</si>
  <si>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</si>
  <si>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</si>
  <si>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</si>
  <si>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</si>
  <si>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</si>
  <si>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</si>
  <si>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</si>
  <si>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</si>
  <si>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</si>
  <si>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</si>
  <si>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</si>
  <si>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</si>
  <si>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</si>
  <si>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</si>
  <si>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</si>
  <si>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</si>
  <si>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</si>
  <si>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</si>
  <si>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</si>
  <si>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</si>
  <si>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</si>
  <si>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</si>
  <si>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</si>
  <si>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</si>
  <si>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</si>
  <si>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</si>
  <si>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</si>
  <si>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</si>
  <si>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</si>
  <si>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</si>
  <si>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</si>
  <si>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</si>
  <si>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</si>
  <si>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</si>
  <si>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</si>
  <si>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</si>
  <si>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</si>
  <si>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</si>
  <si>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</si>
  <si>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</si>
  <si>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</si>
  <si>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</si>
  <si>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</si>
  <si>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</si>
  <si>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</si>
  <si>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</si>
  <si>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</si>
  <si>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</si>
  <si>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</si>
  <si>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</si>
  <si>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</si>
  <si>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</si>
  <si>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</si>
  <si>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</si>
  <si>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</si>
  <si>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</si>
  <si>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</si>
  <si>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</si>
  <si>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</si>
  <si>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</si>
  <si>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</si>
  <si>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</si>
  <si>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</si>
  <si>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</si>
  <si>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</si>
  <si>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</si>
  <si>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</si>
  <si>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</si>
  <si>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</si>
  <si>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</si>
  <si>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</si>
  <si>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</si>
  <si>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</si>
  <si>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</si>
  <si>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</si>
  <si>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</si>
  <si>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</si>
  <si>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</si>
  <si>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</si>
  <si>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</si>
  <si>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</si>
  <si>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</si>
  <si>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</si>
  <si>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</si>
  <si>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</si>
  <si>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</si>
  <si>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</si>
  <si>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</si>
  <si>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</si>
  <si>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</si>
  <si>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</si>
  <si>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</si>
  <si>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</si>
  <si>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</si>
  <si>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</si>
  <si>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</si>
  <si>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</si>
  <si>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</si>
  <si>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</si>
  <si>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</si>
  <si>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</si>
  <si>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</si>
  <si>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</si>
  <si>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</si>
  <si>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</si>
  <si>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</si>
  <si>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</si>
  <si>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</si>
  <si>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</si>
  <si>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</si>
  <si>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</si>
  <si>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</si>
  <si>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</si>
  <si>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</si>
  <si>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</si>
  <si>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</si>
  <si>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</si>
  <si>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</si>
  <si>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</si>
  <si>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</si>
  <si>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</si>
  <si>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</si>
  <si>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</si>
  <si>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</si>
  <si>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</si>
  <si>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</si>
  <si>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</si>
  <si>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</si>
  <si>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</si>
  <si>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</si>
  <si>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</si>
  <si>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</si>
  <si>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</si>
  <si>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</si>
  <si>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</si>
  <si>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</si>
  <si>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</si>
  <si>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</si>
  <si>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</si>
  <si>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</si>
  <si>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</si>
  <si>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</si>
  <si>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</si>
  <si>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</si>
  <si>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</si>
  <si>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</si>
  <si>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</si>
  <si>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</si>
  <si>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</si>
  <si>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</si>
  <si>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</si>
  <si>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</si>
  <si>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</si>
  <si>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</si>
  <si>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</si>
  <si>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</si>
  <si>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</si>
  <si>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</si>
  <si>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</si>
  <si>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</si>
  <si>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</si>
  <si>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</si>
  <si>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</si>
  <si>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</si>
  <si>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</si>
  <si>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</si>
  <si>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</si>
  <si>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</si>
  <si>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</si>
  <si>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</si>
  <si>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</si>
  <si>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</si>
  <si>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</si>
  <si>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</si>
  <si>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</si>
  <si>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</si>
  <si>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</si>
  <si>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</si>
  <si>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</si>
  <si>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</si>
  <si>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</si>
  <si>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</si>
  <si>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</si>
  <si>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</si>
  <si>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</si>
  <si>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</si>
  <si>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</si>
  <si>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</si>
  <si>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</si>
  <si>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</si>
  <si>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</si>
  <si>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</si>
  <si>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</si>
  <si>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</si>
  <si>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</si>
  <si>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</si>
  <si>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</si>
  <si>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</si>
  <si>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</si>
  <si>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</si>
  <si>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</si>
  <si>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</si>
  <si>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</si>
  <si>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</si>
  <si>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</si>
  <si>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</si>
  <si>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</si>
  <si>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</si>
  <si>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</si>
  <si>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</si>
  <si>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</si>
  <si>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</si>
  <si>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</si>
  <si>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</si>
  <si>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</si>
  <si>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</si>
  <si>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</si>
  <si>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</si>
  <si>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</si>
  <si>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</si>
  <si>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</si>
  <si>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</si>
  <si>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</si>
  <si>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</si>
  <si>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</si>
  <si>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</si>
  <si>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</si>
  <si>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</si>
  <si>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</si>
  <si>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</si>
  <si>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</si>
  <si>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</si>
  <si>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</si>
  <si>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</si>
  <si>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</si>
  <si>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</si>
  <si>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</si>
  <si>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</si>
  <si>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</si>
  <si>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</si>
  <si>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</si>
  <si>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</si>
  <si>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</si>
  <si>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</si>
  <si>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</si>
  <si>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</si>
  <si>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</si>
  <si>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</si>
  <si>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</si>
  <si>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</si>
  <si>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</si>
  <si>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</si>
  <si>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</si>
  <si>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</si>
  <si>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</si>
  <si>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</si>
  <si>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</si>
  <si>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</si>
  <si>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</si>
  <si>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</si>
  <si>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</si>
  <si>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</si>
  <si>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</si>
  <si>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</si>
  <si>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</si>
  <si>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</si>
  <si>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</si>
  <si>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</si>
  <si>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</si>
  <si>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</si>
  <si>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</si>
  <si>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</si>
  <si>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</si>
  <si>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</si>
  <si>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</si>
  <si>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</si>
  <si>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</si>
  <si>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</si>
  <si>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</si>
  <si>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</si>
  <si>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</si>
  <si>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</si>
  <si>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</si>
  <si>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</si>
  <si>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</si>
  <si>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</si>
  <si>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</si>
  <si>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</si>
  <si>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</si>
  <si>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</si>
  <si>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</si>
  <si>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</si>
  <si>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</si>
  <si>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</si>
  <si>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</si>
  <si>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</si>
  <si>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</si>
  <si>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</si>
  <si>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</si>
  <si>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</si>
  <si>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</si>
  <si>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</si>
  <si>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</si>
  <si>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</si>
  <si>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</si>
  <si>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</si>
  <si>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</si>
  <si>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</si>
  <si>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</si>
  <si>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</si>
  <si>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</si>
  <si>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</si>
  <si>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</si>
  <si>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</si>
  <si>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</si>
  <si>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</si>
  <si>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</si>
  <si>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</si>
  <si>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</si>
  <si>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</si>
  <si>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</si>
  <si>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</si>
  <si>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</si>
  <si>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</si>
  <si>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</si>
  <si>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</si>
  <si>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</si>
  <si>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</si>
  <si>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</si>
  <si>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</si>
  <si>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</si>
  <si>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</si>
  <si>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</si>
  <si>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</si>
  <si>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</si>
  <si>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</si>
  <si>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</si>
  <si>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</si>
  <si>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</si>
  <si>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</si>
  <si>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</si>
  <si>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</si>
  <si>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</si>
  <si>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</si>
  <si>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</si>
  <si>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</si>
  <si>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</si>
  <si>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</si>
  <si>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</si>
  <si>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</si>
  <si>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</si>
  <si>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</si>
  <si>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</si>
  <si>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</si>
  <si>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</si>
  <si>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</si>
  <si>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</si>
  <si>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</si>
  <si>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</si>
  <si>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</si>
  <si>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</si>
  <si>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</si>
  <si>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</si>
  <si>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</si>
  <si>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</si>
  <si>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</si>
  <si>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</si>
  <si>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</si>
  <si>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</si>
  <si>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</si>
  <si>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</si>
  <si>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</si>
  <si>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</si>
  <si>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</si>
  <si>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</si>
  <si>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</si>
  <si>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</si>
  <si>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</si>
  <si>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</si>
  <si>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</si>
  <si>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</si>
  <si>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</si>
  <si>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</si>
  <si>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</si>
  <si>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</si>
  <si>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</si>
  <si>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</si>
  <si>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</si>
  <si>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</si>
  <si>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</si>
  <si>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</si>
  <si>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</si>
  <si>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</si>
  <si>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</si>
  <si>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</si>
  <si>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</si>
  <si>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</si>
  <si>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</si>
  <si>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</si>
  <si>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</si>
  <si>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</si>
  <si>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</si>
  <si>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</si>
  <si>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</si>
  <si>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</si>
  <si>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</si>
  <si>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</si>
  <si>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</si>
  <si>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</si>
  <si>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</si>
  <si>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</si>
  <si>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</si>
  <si>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</si>
  <si>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</si>
  <si>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</si>
  <si>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</si>
  <si>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</si>
  <si>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</si>
  <si>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</si>
  <si>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</si>
  <si>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</si>
  <si>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</si>
  <si>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</si>
  <si>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</si>
  <si>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</si>
  <si>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</si>
  <si>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</si>
  <si>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</si>
  <si>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</si>
  <si>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</si>
  <si>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</si>
  <si>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</si>
  <si>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</si>
  <si>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</si>
  <si>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</si>
  <si>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</si>
  <si>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</si>
  <si>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</si>
  <si>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</si>
  <si>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</si>
  <si>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</si>
  <si>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</si>
  <si>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</si>
  <si>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</si>
  <si>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</si>
  <si>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</si>
  <si>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</si>
  <si>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</si>
  <si>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</si>
  <si>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</si>
  <si>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</si>
  <si>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</si>
  <si>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</si>
  <si>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</si>
  <si>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</si>
  <si>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</si>
  <si>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</si>
  <si>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</si>
  <si>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</si>
  <si>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</si>
  <si>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</si>
  <si>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</si>
  <si>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</si>
  <si>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</si>
  <si>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</si>
  <si>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</si>
  <si>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</si>
  <si>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</si>
  <si>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</si>
  <si>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</si>
  <si>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</si>
  <si>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</si>
  <si>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</si>
  <si>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</si>
  <si>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</si>
  <si>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</si>
  <si>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</si>
  <si>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</si>
  <si>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</si>
  <si>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</si>
  <si>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</si>
  <si>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</si>
  <si>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</si>
  <si>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</si>
  <si>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</si>
  <si>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</si>
  <si>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</si>
  <si>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</si>
  <si>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</si>
  <si>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</si>
  <si>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</si>
  <si>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</si>
  <si>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</si>
  <si>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</si>
  <si>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</si>
  <si>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</si>
  <si>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</si>
  <si>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</si>
  <si>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</si>
  <si>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</si>
  <si>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</si>
  <si>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</si>
  <si>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</si>
  <si>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</si>
  <si>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</si>
  <si>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</si>
  <si>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</si>
  <si>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</si>
  <si>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</si>
  <si>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</si>
  <si>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</si>
  <si>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</si>
  <si>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</si>
  <si>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</si>
  <si>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</si>
  <si>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</si>
  <si>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</si>
  <si>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</si>
  <si>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</si>
  <si>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</si>
  <si>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</si>
  <si>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</si>
  <si>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</si>
  <si>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</si>
  <si>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</si>
  <si>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</si>
  <si>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</si>
  <si>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</si>
  <si>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</si>
  <si>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</si>
  <si>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</si>
  <si>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</si>
  <si>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</si>
  <si>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</si>
  <si>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</si>
  <si>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</si>
  <si>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</si>
  <si>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</si>
  <si>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</si>
  <si>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</si>
  <si>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</si>
  <si>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</si>
  <si>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</si>
  <si>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</si>
  <si>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</si>
  <si>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</si>
  <si>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</si>
  <si>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</si>
  <si>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</si>
  <si>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</si>
  <si>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</si>
  <si>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</si>
  <si>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</si>
  <si>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</si>
  <si>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</si>
  <si>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</si>
  <si>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</si>
  <si>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</si>
  <si>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</si>
  <si>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</si>
  <si>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</si>
  <si>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</si>
  <si>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</si>
  <si>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</si>
  <si>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</si>
  <si>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</si>
  <si>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</si>
  <si>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</si>
  <si>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</si>
  <si>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</si>
  <si>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</si>
  <si>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</si>
  <si>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</si>
  <si>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</si>
  <si>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</si>
  <si>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</si>
  <si>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</si>
  <si>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</si>
  <si>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</si>
  <si>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</si>
  <si>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</si>
  <si>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</si>
  <si>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</si>
  <si>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</si>
  <si>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</si>
  <si>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</si>
  <si>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</si>
  <si>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</si>
  <si>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</si>
  <si>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</si>
  <si>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</si>
  <si>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</si>
  <si>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</si>
  <si>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</si>
  <si>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</si>
  <si>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</si>
  <si>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</si>
  <si>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</si>
  <si>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</si>
  <si>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</si>
  <si>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</si>
  <si>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</si>
  <si>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</si>
  <si>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</si>
  <si>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</si>
  <si>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</si>
  <si>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</si>
  <si>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</si>
  <si>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</si>
  <si>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</si>
  <si>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</si>
  <si>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</si>
  <si>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</si>
  <si>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</si>
  <si>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</si>
  <si>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</si>
  <si>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</si>
  <si>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</si>
  <si>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</si>
  <si>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</si>
  <si>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</si>
  <si>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</si>
  <si>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</si>
  <si>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</si>
  <si>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</si>
  <si>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</si>
  <si>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</si>
  <si>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</si>
  <si>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</si>
  <si>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</si>
  <si>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</si>
  <si>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</si>
  <si>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</si>
  <si>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</si>
  <si>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</si>
  <si>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</si>
  <si>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</si>
  <si>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</si>
  <si>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</si>
  <si>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</si>
  <si>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</si>
  <si>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</si>
  <si>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</si>
  <si>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</si>
  <si>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</si>
  <si>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</si>
  <si>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</si>
  <si>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</si>
  <si>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</si>
  <si>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</si>
  <si>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</si>
  <si>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</si>
  <si>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</si>
  <si>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</si>
  <si>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</si>
  <si>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</si>
  <si>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</si>
  <si>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</si>
  <si>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</si>
  <si>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</si>
  <si>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</si>
  <si>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</si>
  <si>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</si>
  <si>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</si>
  <si>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</si>
  <si>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</si>
  <si>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</si>
  <si>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</si>
  <si>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</si>
  <si>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</si>
  <si>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</si>
  <si>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</si>
  <si>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</si>
  <si>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</si>
  <si>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</si>
  <si>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</si>
  <si>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</si>
  <si>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</si>
  <si>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</si>
  <si>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</si>
  <si>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</si>
  <si>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</si>
  <si>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</si>
  <si>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</si>
  <si>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</si>
  <si>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</si>
  <si>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</si>
  <si>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</si>
  <si>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</si>
  <si>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</si>
  <si>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</si>
  <si>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</si>
  <si>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</si>
  <si>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</si>
  <si>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</si>
  <si>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</si>
  <si>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</si>
  <si>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</si>
  <si>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</si>
  <si>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</si>
  <si>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</si>
  <si>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</si>
  <si>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</si>
  <si>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</si>
  <si>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</si>
  <si>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</si>
  <si>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</si>
  <si>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</si>
  <si>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</si>
  <si>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</si>
  <si>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</si>
  <si>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</si>
  <si>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</si>
  <si>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</si>
  <si>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</si>
  <si>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</si>
  <si>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</si>
  <si>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</si>
  <si>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</si>
  <si>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</si>
  <si>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</si>
  <si>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</si>
  <si>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</si>
  <si>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</si>
  <si>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</si>
  <si>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</si>
  <si>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</si>
  <si>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</si>
  <si>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</si>
  <si>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</si>
  <si>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</si>
  <si>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</si>
  <si>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</si>
  <si>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</si>
  <si>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</si>
  <si>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</si>
  <si>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</si>
  <si>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</si>
  <si>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</si>
  <si>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</si>
  <si>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</si>
  <si>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</si>
  <si>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</si>
  <si>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</si>
  <si>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</si>
  <si>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</si>
  <si>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</si>
  <si>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</si>
  <si>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</si>
  <si>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</si>
  <si>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</si>
  <si>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</si>
  <si>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</si>
  <si>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</si>
  <si>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</si>
  <si>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</si>
  <si>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</si>
  <si>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</si>
  <si>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</si>
  <si>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</si>
  <si>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</si>
  <si>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</si>
  <si>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</si>
  <si>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</si>
  <si>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</si>
  <si>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</si>
  <si>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</si>
  <si>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</si>
  <si>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</si>
  <si>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</si>
  <si>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</si>
  <si>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</si>
  <si>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</si>
  <si>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</si>
  <si>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</si>
  <si>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</si>
  <si>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</si>
  <si>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</si>
  <si>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</si>
  <si>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</si>
  <si>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</si>
  <si>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</si>
  <si>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</si>
  <si>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</si>
  <si>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</si>
  <si>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</si>
  <si>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</si>
  <si>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</si>
  <si>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</si>
  <si>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</si>
  <si>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</si>
  <si>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</si>
  <si>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</si>
  <si>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</si>
  <si>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</si>
  <si>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</si>
  <si>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</si>
  <si>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</si>
  <si>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</si>
  <si>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</si>
  <si>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</si>
  <si>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</si>
  <si>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</si>
  <si>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</si>
  <si>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</si>
  <si>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</si>
  <si>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</si>
  <si>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</si>
  <si>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</si>
  <si>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</si>
  <si>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</si>
  <si>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</si>
  <si>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</si>
  <si>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</si>
  <si>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</si>
  <si>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</si>
  <si>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</si>
  <si>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</si>
  <si>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</si>
  <si>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</si>
  <si>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</si>
  <si>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</si>
  <si>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</si>
  <si>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</si>
  <si>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</si>
  <si>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</si>
  <si>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</si>
  <si>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</si>
  <si>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</si>
  <si>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</si>
  <si>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</si>
  <si>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</si>
  <si>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</si>
  <si>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</si>
  <si>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</si>
  <si>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</si>
  <si>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</si>
  <si>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</si>
  <si>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</si>
  <si>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</si>
  <si>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</si>
  <si>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</si>
  <si>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</si>
  <si>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</si>
  <si>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</si>
  <si>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</si>
  <si>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</si>
  <si>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</si>
  <si>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</si>
  <si>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</si>
  <si>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</si>
  <si>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</si>
  <si>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</si>
  <si>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</si>
  <si>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</si>
  <si>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</si>
  <si>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</si>
  <si>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</si>
  <si>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</si>
  <si>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</si>
  <si>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</si>
  <si>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</si>
  <si>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</si>
  <si>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</si>
  <si>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</si>
  <si>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</si>
  <si>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</si>
  <si>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</si>
  <si>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</si>
  <si>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</si>
  <si>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</si>
  <si>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</si>
  <si>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</si>
  <si>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</si>
  <si>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</si>
  <si>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</si>
  <si>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</si>
  <si>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</si>
  <si>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</si>
  <si>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</si>
  <si>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</si>
  <si>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</si>
  <si>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</si>
  <si>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</si>
  <si>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</si>
  <si>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</si>
  <si>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</si>
  <si>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</si>
  <si>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</si>
  <si>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</si>
  <si>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</si>
  <si>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</si>
  <si>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</si>
  <si>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</si>
  <si>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</si>
  <si>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</si>
  <si>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</si>
  <si>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</si>
  <si>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</si>
  <si>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</si>
  <si>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</si>
  <si>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</si>
  <si>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</si>
  <si>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</si>
  <si>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</si>
  <si>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</si>
  <si>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</si>
  <si>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</si>
  <si>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</si>
  <si>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</si>
  <si>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</si>
  <si>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</si>
  <si>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</si>
  <si>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</si>
  <si>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</si>
  <si>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</si>
  <si>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</si>
  <si>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</si>
  <si>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</si>
  <si>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</si>
  <si>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</si>
  <si>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</si>
  <si>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</si>
  <si>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</si>
  <si>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</si>
  <si>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</si>
  <si>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</si>
  <si>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</si>
  <si>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</si>
  <si>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</si>
  <si>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</si>
  <si>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</si>
  <si>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</si>
  <si>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</si>
  <si>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</si>
  <si>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</si>
  <si>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</si>
  <si>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</si>
  <si>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</si>
  <si>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</si>
  <si>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</si>
  <si>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</si>
  <si>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</si>
  <si>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</si>
  <si>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</si>
  <si>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</si>
  <si>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</si>
  <si>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</si>
  <si>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</si>
  <si>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</si>
  <si>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</si>
  <si>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</si>
  <si>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</si>
  <si>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</si>
  <si>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</si>
  <si>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</si>
  <si>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</si>
  <si>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</si>
  <si>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</si>
  <si>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</si>
  <si>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</si>
  <si>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</si>
  <si>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</si>
  <si>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</si>
  <si>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</si>
  <si>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</si>
  <si>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</si>
  <si>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</si>
  <si>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</si>
  <si>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</si>
  <si>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</si>
  <si>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</si>
  <si>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</si>
  <si>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</si>
  <si>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</si>
  <si>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</si>
  <si>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</si>
  <si>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</si>
  <si>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</si>
  <si>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</si>
  <si>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</si>
  <si>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</si>
  <si>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</si>
  <si>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</si>
  <si>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</si>
  <si>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</si>
  <si>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</si>
  <si>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</si>
  <si>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</si>
  <si>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</si>
  <si>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</si>
  <si>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</si>
  <si>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</si>
  <si>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</si>
  <si>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</si>
  <si>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</si>
  <si>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</si>
  <si>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</si>
  <si>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</si>
  <si>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</si>
  <si>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</si>
  <si>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</si>
  <si>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</si>
  <si>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</si>
  <si>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</si>
  <si>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</si>
  <si>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</si>
  <si>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</si>
  <si>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</si>
  <si>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</si>
  <si>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</si>
  <si>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</si>
  <si>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</si>
  <si>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</si>
  <si>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</si>
  <si>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</si>
  <si>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</si>
  <si>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</si>
  <si>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</si>
  <si>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</si>
  <si>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</si>
  <si>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</si>
  <si>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</si>
  <si>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</si>
  <si>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</si>
  <si>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</si>
  <si>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</si>
  <si>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</si>
  <si>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</si>
  <si>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</si>
  <si>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</si>
  <si>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</si>
  <si>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</si>
  <si>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</si>
  <si>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</si>
  <si>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</si>
  <si>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</si>
  <si>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</si>
  <si>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</si>
  <si>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</si>
  <si>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</si>
  <si>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</si>
  <si>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</si>
  <si>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</si>
  <si>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</si>
  <si>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</si>
  <si>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</si>
  <si>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</si>
  <si>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</si>
  <si>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</si>
  <si>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</si>
  <si>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</si>
  <si>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</si>
  <si>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</si>
  <si>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</si>
  <si>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</si>
  <si>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</si>
  <si>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</si>
  <si>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</si>
  <si>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</si>
  <si>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</si>
  <si>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</si>
  <si>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</si>
  <si>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</si>
  <si>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</si>
  <si>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</si>
  <si>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</si>
  <si>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</si>
  <si>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</si>
  <si>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</si>
  <si>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</si>
  <si>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</si>
  <si>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</si>
  <si>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</si>
  <si>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</si>
  <si>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</si>
  <si>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</si>
  <si>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</si>
  <si>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</si>
  <si>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</si>
  <si>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</si>
  <si>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</si>
  <si>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</si>
  <si>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</si>
  <si>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</si>
  <si>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</si>
  <si>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</si>
  <si>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</si>
  <si>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</si>
  <si>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</si>
  <si>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</si>
  <si>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</si>
  <si>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</si>
  <si>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</si>
  <si>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</si>
  <si>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</si>
  <si>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</si>
  <si>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</si>
  <si>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</si>
  <si>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</si>
  <si>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</si>
  <si>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</si>
  <si>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</si>
  <si>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</si>
  <si>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</si>
  <si>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</si>
  <si>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</si>
  <si>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</si>
  <si>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</si>
  <si>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</si>
  <si>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</si>
  <si>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</si>
  <si>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</si>
  <si>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</si>
  <si>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</si>
  <si>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</si>
  <si>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</si>
  <si>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</si>
  <si>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</si>
  <si>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</si>
  <si>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</si>
  <si>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</si>
  <si>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</si>
  <si>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</si>
  <si>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</si>
  <si>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</si>
  <si>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</si>
  <si>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</si>
  <si>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</si>
  <si>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</si>
  <si>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</si>
  <si>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</si>
  <si>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</si>
  <si>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</si>
  <si>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</si>
  <si>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</si>
  <si>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</si>
  <si>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</si>
  <si>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</si>
  <si>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</si>
  <si>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</si>
  <si>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</si>
  <si>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</si>
  <si>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</si>
  <si>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</si>
  <si>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</si>
  <si>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</si>
  <si>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</si>
  <si>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</si>
  <si>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</si>
  <si>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</si>
  <si>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</si>
  <si>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</si>
  <si>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</si>
  <si>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</si>
  <si>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</si>
  <si>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</si>
  <si>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</si>
  <si>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</si>
  <si>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</si>
  <si>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</si>
  <si>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</si>
  <si>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</si>
  <si>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</si>
  <si>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</si>
  <si>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</si>
  <si>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</si>
  <si>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</si>
  <si>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</si>
  <si>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</si>
  <si>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</si>
  <si>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</si>
  <si>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</si>
  <si>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</si>
  <si>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</si>
  <si>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</si>
  <si>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</si>
  <si>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</si>
  <si>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</si>
  <si>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</si>
  <si>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</si>
  <si>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</si>
  <si>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</si>
  <si>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</si>
  <si>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</si>
  <si>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</si>
  <si>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</si>
  <si>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</si>
  <si>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</si>
  <si>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</si>
  <si>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</si>
  <si>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</si>
  <si>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</si>
  <si>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</si>
  <si>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</si>
  <si>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</si>
  <si>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</si>
  <si>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</si>
  <si>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</si>
  <si>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</si>
  <si>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</si>
  <si>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</si>
  <si>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</si>
  <si>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</si>
  <si>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</si>
  <si>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</si>
  <si>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</si>
  <si>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</si>
  <si>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</si>
  <si>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</si>
  <si>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</si>
  <si>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</si>
  <si>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</si>
  <si>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</si>
  <si>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</si>
  <si>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</si>
  <si>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</si>
  <si>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</si>
  <si>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</si>
  <si>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</si>
  <si>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</si>
  <si>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</si>
  <si>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</si>
  <si>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</si>
  <si>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</si>
  <si>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</si>
  <si>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</si>
  <si>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</si>
  <si>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</si>
  <si>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</si>
  <si>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</si>
  <si>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</si>
  <si>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</si>
  <si>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</si>
  <si>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</si>
  <si>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</si>
  <si>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</si>
  <si>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</si>
  <si>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</si>
  <si>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</si>
  <si>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</si>
  <si>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</si>
  <si>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</si>
  <si>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</si>
  <si>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</si>
  <si>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</si>
  <si>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</si>
  <si>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</si>
  <si>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</si>
  <si>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</si>
  <si>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</si>
  <si>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</si>
  <si>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</si>
  <si>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</si>
  <si>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</si>
  <si>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</si>
  <si>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</si>
  <si>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</si>
  <si>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</si>
  <si>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</si>
  <si>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</si>
  <si>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</si>
  <si>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</si>
  <si>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</si>
  <si>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</si>
  <si>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</si>
  <si>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</si>
  <si>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</si>
  <si>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</si>
  <si>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</si>
  <si>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</si>
  <si>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</si>
  <si>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</si>
  <si>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</si>
  <si>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</si>
  <si>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</si>
  <si>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</si>
  <si>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</si>
  <si>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</si>
  <si>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</si>
  <si>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</si>
  <si>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</si>
  <si>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</si>
  <si>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</si>
  <si>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</si>
  <si>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</si>
  <si>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</si>
  <si>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</si>
  <si>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</si>
  <si>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</si>
  <si>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</si>
  <si>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</si>
  <si>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</si>
  <si>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</si>
  <si>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</si>
  <si>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</si>
  <si>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</si>
  <si>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</si>
  <si>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</si>
  <si>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</si>
  <si>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</si>
  <si>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</si>
  <si>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</si>
  <si>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</si>
  <si>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</si>
  <si>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</si>
  <si>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</si>
  <si>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</si>
  <si>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</si>
  <si>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</si>
  <si>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</si>
  <si>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</si>
  <si>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</si>
  <si>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</si>
  <si>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</si>
  <si>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</si>
  <si>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</si>
  <si>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</si>
  <si>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</si>
  <si>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</si>
  <si>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</si>
  <si>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</si>
  <si>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</si>
  <si>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</si>
  <si>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</si>
  <si>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</si>
  <si>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</si>
  <si>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</si>
  <si>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</si>
  <si>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</si>
  <si>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</si>
  <si>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</si>
  <si>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</si>
  <si>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</si>
  <si>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</si>
  <si>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</si>
  <si>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</si>
  <si>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</si>
  <si>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</si>
  <si>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</si>
  <si>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</si>
  <si>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</si>
  <si>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</si>
  <si>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</si>
  <si>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</si>
  <si>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</si>
  <si>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</si>
  <si>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</si>
  <si>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</si>
  <si>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</si>
  <si>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</si>
  <si>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</si>
  <si>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</si>
  <si>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</si>
  <si>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</si>
  <si>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</si>
  <si>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</si>
  <si>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</si>
  <si>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</si>
  <si>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</si>
  <si>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</si>
  <si>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</si>
  <si>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</si>
  <si>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</si>
  <si>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</si>
  <si>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</si>
  <si>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</si>
  <si>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</si>
  <si>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</si>
  <si>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</si>
  <si>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</si>
  <si>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</si>
  <si>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</si>
  <si>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</si>
  <si>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</si>
  <si>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</si>
  <si>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</si>
  <si>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</si>
  <si>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</si>
  <si>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</si>
  <si>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</si>
  <si>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</si>
  <si>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</si>
  <si>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</si>
  <si>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</si>
  <si>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</si>
  <si>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</si>
  <si>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</si>
  <si>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</si>
  <si>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</si>
  <si>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</si>
  <si>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</si>
  <si>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</si>
  <si>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</si>
  <si>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</si>
  <si>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</si>
  <si>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</si>
  <si>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</si>
  <si>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</si>
  <si>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</si>
  <si>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</si>
  <si>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</si>
  <si>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</si>
  <si>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</si>
  <si>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</si>
  <si>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</si>
  <si>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</si>
  <si>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</si>
  <si>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</si>
  <si>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</si>
  <si>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</si>
  <si>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</si>
  <si>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</si>
  <si>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</si>
  <si>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</si>
  <si>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</si>
  <si>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</si>
  <si>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</si>
  <si>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</si>
  <si>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</si>
  <si>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</si>
  <si>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</si>
  <si>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</si>
  <si>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</si>
  <si>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</si>
  <si>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</si>
  <si>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</si>
  <si>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</si>
  <si>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</si>
  <si>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</si>
  <si>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</si>
  <si>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</si>
  <si>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</si>
  <si>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</si>
  <si>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</si>
  <si>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</si>
  <si>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</si>
  <si>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</si>
  <si>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</si>
  <si>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</si>
  <si>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</si>
  <si>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</si>
  <si>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</si>
  <si>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</si>
  <si>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</si>
  <si>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</si>
  <si>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</si>
  <si>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</si>
  <si>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</si>
  <si>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</si>
  <si>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</si>
  <si>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</si>
  <si>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</si>
  <si>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</si>
  <si>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</si>
  <si>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</si>
  <si>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</si>
  <si>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</si>
  <si>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</si>
  <si>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</si>
  <si>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</si>
  <si>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</si>
  <si>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</si>
  <si>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</si>
  <si>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</si>
  <si>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</si>
  <si>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</si>
  <si>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</si>
  <si>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</si>
  <si>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</si>
  <si>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</si>
  <si>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</si>
  <si>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</si>
  <si>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</si>
  <si>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</si>
  <si>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</si>
  <si>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</si>
  <si>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</si>
  <si>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</si>
  <si>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</si>
  <si>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</si>
  <si>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</si>
  <si>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</si>
  <si>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</si>
  <si>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</si>
  <si>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</si>
  <si>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</si>
  <si>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</si>
  <si>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</si>
  <si>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</si>
  <si>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</si>
  <si>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</si>
  <si>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</si>
  <si>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</si>
  <si>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</si>
  <si>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</si>
  <si>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</si>
  <si>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</si>
  <si>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</si>
  <si>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</si>
  <si>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</si>
  <si>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</si>
  <si>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</si>
  <si>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</si>
  <si>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</si>
  <si>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</si>
  <si>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</si>
  <si>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</si>
  <si>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</si>
  <si>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</si>
  <si>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</si>
  <si>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</si>
  <si>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</si>
  <si>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</si>
  <si>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</si>
  <si>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</si>
  <si>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</si>
  <si>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</si>
  <si>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</si>
  <si>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</si>
  <si>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</si>
  <si>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</si>
  <si>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</si>
  <si>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</si>
  <si>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</si>
  <si>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</si>
  <si>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</si>
  <si>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</si>
  <si>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</si>
  <si>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</si>
  <si>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</si>
  <si>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</si>
  <si>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</si>
  <si>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</si>
  <si>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</si>
  <si>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</si>
  <si>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</si>
  <si>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</si>
  <si>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</si>
  <si>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</si>
  <si>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</si>
  <si>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</si>
  <si>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</si>
  <si>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</si>
  <si>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</si>
  <si>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</si>
  <si>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</si>
  <si>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</si>
  <si>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</si>
  <si>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</si>
  <si>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</si>
  <si>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</si>
  <si>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</si>
  <si>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</si>
  <si>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</si>
  <si>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</si>
  <si>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</si>
  <si>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</si>
  <si>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</si>
  <si>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</si>
  <si>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</si>
  <si>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</si>
  <si>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</si>
  <si>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</si>
  <si>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</si>
  <si>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</si>
  <si>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</si>
  <si>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</si>
  <si>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</si>
  <si>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</si>
  <si>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</si>
  <si>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</si>
  <si>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</si>
  <si>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</si>
  <si>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</si>
  <si>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</si>
  <si>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</si>
  <si>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</si>
  <si>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</si>
  <si>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</si>
  <si>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</si>
  <si>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</si>
  <si>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</si>
  <si>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</si>
  <si>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</si>
  <si>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</si>
  <si>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</si>
  <si>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</si>
  <si>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</si>
  <si>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</si>
  <si>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</si>
  <si>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</si>
  <si>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</si>
  <si>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</si>
  <si>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</si>
  <si>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</si>
  <si>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</si>
  <si>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</si>
  <si>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</si>
  <si>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</si>
  <si>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</si>
  <si>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</si>
  <si>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</si>
  <si>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</si>
  <si>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</si>
  <si>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</si>
  <si>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</si>
  <si>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</si>
  <si>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</si>
  <si>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</si>
  <si>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</si>
  <si>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</si>
  <si>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</si>
  <si>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</si>
  <si>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</si>
  <si>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</si>
  <si>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</si>
  <si>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</si>
  <si>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</si>
  <si>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</si>
  <si>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</si>
  <si>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</si>
  <si>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</si>
  <si>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</si>
  <si>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</si>
  <si>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</si>
  <si>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</si>
  <si>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</si>
  <si>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</si>
  <si>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</si>
  <si>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</si>
  <si>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</si>
  <si>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</si>
  <si>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</si>
  <si>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</si>
  <si>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</si>
  <si>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</si>
  <si>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</si>
  <si>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</si>
  <si>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</si>
  <si>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</si>
  <si>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</si>
  <si>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</si>
  <si>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</si>
  <si>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</si>
  <si>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</si>
  <si>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</si>
  <si>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</si>
  <si>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</si>
  <si>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</si>
  <si>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</si>
  <si>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</si>
  <si>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</si>
  <si>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</si>
  <si>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</si>
  <si>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</si>
  <si>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</si>
  <si>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</si>
  <si>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</si>
  <si>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</si>
  <si>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</si>
  <si>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</si>
  <si>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</si>
  <si>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</si>
  <si>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</si>
  <si>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</si>
  <si>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</si>
  <si>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</si>
  <si>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</si>
  <si>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</si>
  <si>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</si>
  <si>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</si>
  <si>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</si>
  <si>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</si>
  <si>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</si>
  <si>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</si>
  <si>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</si>
  <si>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</si>
  <si>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</si>
  <si>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</si>
  <si>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</si>
  <si>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</si>
  <si>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</si>
  <si>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</si>
  <si>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</si>
  <si>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</si>
  <si>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</si>
  <si>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</si>
  <si>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</si>
  <si>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</si>
  <si>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</si>
  <si>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</si>
  <si>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</si>
  <si>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</si>
  <si>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</si>
  <si>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</si>
  <si>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</si>
  <si>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</si>
  <si>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</si>
  <si>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</si>
  <si>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</si>
  <si>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</si>
  <si>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</si>
  <si>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</si>
  <si>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</si>
  <si>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</si>
  <si>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</si>
  <si>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</si>
  <si>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</si>
  <si>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</si>
  <si>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</si>
  <si>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</si>
  <si>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</si>
  <si>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</si>
  <si>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</si>
  <si>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</si>
  <si>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</si>
  <si>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</si>
  <si>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</si>
  <si>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</si>
  <si>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</si>
  <si>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</si>
  <si>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</si>
  <si>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</si>
  <si>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</si>
  <si>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</si>
  <si>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</si>
  <si>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</si>
  <si>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</si>
  <si>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</si>
  <si>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</si>
  <si>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</si>
  <si>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</si>
  <si>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</si>
  <si>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</si>
  <si>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</si>
  <si>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</si>
  <si>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</si>
  <si>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</si>
  <si>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</si>
  <si>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</si>
  <si>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</si>
  <si>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</si>
  <si>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</si>
  <si>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</si>
  <si>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</si>
  <si>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</si>
  <si>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</si>
  <si>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</si>
  <si>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</si>
  <si>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</si>
  <si>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</si>
  <si>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</si>
  <si>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</si>
  <si>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</si>
  <si>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</si>
  <si>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</si>
  <si>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</si>
  <si>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</si>
  <si>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</si>
  <si>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</si>
  <si>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</si>
  <si>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</si>
  <si>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</si>
  <si>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</si>
  <si>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</si>
  <si>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</si>
  <si>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</si>
  <si>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</si>
  <si>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</si>
  <si>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</si>
  <si>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</si>
  <si>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</si>
  <si>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</si>
  <si>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</si>
  <si>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</si>
  <si>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</si>
  <si>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</si>
  <si>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</si>
  <si>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</si>
  <si>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</si>
  <si>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</si>
  <si>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</si>
  <si>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</si>
  <si>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</si>
  <si>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</si>
  <si>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</si>
  <si>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</si>
  <si>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</si>
  <si>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</si>
  <si>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</si>
  <si>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</si>
  <si>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</si>
  <si>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</si>
  <si>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</si>
  <si>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</si>
  <si>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</si>
  <si>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</si>
  <si>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</si>
  <si>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</si>
  <si>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</si>
  <si>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</si>
  <si>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</si>
  <si>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</si>
  <si>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</si>
  <si>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</si>
  <si>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</si>
  <si>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</si>
  <si>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</si>
  <si>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</si>
  <si>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</si>
  <si>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</si>
  <si>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</si>
  <si>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</si>
  <si>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</si>
  <si>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</si>
  <si>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</si>
  <si>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</si>
  <si>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</si>
  <si>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</si>
  <si>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</si>
  <si>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</si>
  <si>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</si>
  <si>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</si>
  <si>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</si>
  <si>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</si>
  <si>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</si>
  <si>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</si>
  <si>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</si>
  <si>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</si>
  <si>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</si>
  <si>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</si>
  <si>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</si>
  <si>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</si>
  <si>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</si>
  <si>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</si>
  <si>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</si>
  <si>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</si>
  <si>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</si>
  <si>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</si>
  <si>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</si>
  <si>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</si>
  <si>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</si>
  <si>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</si>
  <si>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</si>
  <si>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</si>
  <si>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</si>
  <si>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</si>
  <si>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</si>
  <si>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</si>
  <si>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</si>
  <si>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</si>
  <si>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</si>
  <si>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</si>
  <si>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</si>
  <si>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</si>
  <si>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</si>
  <si>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</si>
  <si>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</si>
  <si>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</si>
  <si>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</si>
  <si>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</si>
  <si>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</si>
  <si>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</si>
  <si>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</si>
  <si>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</si>
  <si>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</si>
  <si>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</si>
  <si>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</si>
  <si>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</si>
  <si>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</si>
  <si>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</si>
  <si>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</si>
  <si>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</si>
  <si>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</si>
  <si>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</si>
  <si>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</si>
  <si>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</si>
  <si>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</si>
  <si>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</si>
  <si>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</si>
  <si>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</si>
  <si>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</si>
  <si>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</si>
  <si>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</si>
  <si>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</si>
  <si>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</si>
  <si>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</si>
  <si>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</si>
  <si>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</si>
  <si>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</si>
  <si>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</si>
  <si>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</si>
  <si>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</si>
  <si>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</si>
  <si>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</si>
  <si>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</si>
  <si>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</si>
  <si>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</si>
  <si>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</si>
  <si>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</si>
  <si>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</si>
  <si>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</si>
  <si>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</si>
  <si>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</si>
  <si>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</si>
  <si>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</si>
  <si>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</si>
  <si>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</si>
  <si>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</si>
  <si>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</si>
  <si>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</si>
  <si>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</si>
  <si>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</si>
  <si>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</si>
  <si>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</si>
  <si>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</si>
  <si>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</si>
  <si>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</si>
  <si>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</si>
  <si>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</si>
  <si>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</si>
  <si>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</si>
  <si>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</si>
  <si>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</si>
  <si>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</si>
  <si>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</si>
  <si>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</si>
  <si>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</si>
  <si>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</si>
  <si>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</si>
  <si>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</si>
  <si>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</si>
  <si>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</si>
  <si>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</si>
  <si>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</si>
  <si>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</si>
  <si>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</si>
  <si>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</si>
  <si>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</si>
  <si>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</si>
  <si>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</si>
  <si>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</si>
  <si>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</si>
  <si>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</si>
  <si>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</si>
  <si>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</si>
  <si>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</si>
  <si>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</si>
  <si>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</si>
  <si>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</si>
  <si>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</si>
  <si>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</si>
  <si>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</si>
  <si>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</si>
  <si>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</si>
  <si>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</si>
  <si>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</si>
  <si>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</si>
  <si>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</si>
  <si>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</si>
  <si>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</si>
  <si>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</si>
  <si>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</si>
  <si>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</si>
  <si>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</si>
  <si>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</si>
  <si>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</si>
  <si>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</si>
  <si>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</si>
  <si>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</si>
  <si>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</si>
  <si>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</si>
  <si>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</si>
  <si>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</si>
  <si>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</si>
  <si>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</si>
  <si>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</si>
  <si>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</si>
  <si>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</si>
  <si>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</si>
  <si>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</si>
  <si>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</si>
  <si>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</si>
  <si>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</si>
  <si>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</si>
  <si>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</si>
  <si>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</si>
  <si>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</si>
  <si>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</si>
  <si>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</si>
  <si>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</si>
  <si>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</si>
  <si>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</si>
  <si>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</si>
  <si>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</si>
  <si>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</si>
  <si>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</si>
  <si>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</si>
  <si>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</si>
  <si>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</si>
  <si>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</si>
  <si>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</si>
  <si>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</si>
  <si>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</si>
  <si>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</si>
  <si>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</si>
  <si>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</si>
  <si>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</si>
  <si>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</si>
  <si>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</si>
  <si>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</si>
  <si>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</si>
  <si>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</si>
  <si>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</si>
  <si>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</si>
  <si>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</si>
  <si>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</si>
  <si>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</si>
  <si>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</si>
  <si>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</si>
  <si>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</si>
  <si>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</si>
  <si>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</si>
  <si>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</si>
  <si>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</si>
  <si>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</si>
  <si>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</si>
  <si>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</si>
  <si>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</si>
  <si>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</si>
  <si>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</si>
  <si>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</si>
  <si>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</si>
  <si>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</si>
  <si>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</si>
  <si>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</si>
  <si>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</si>
  <si>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</si>
  <si>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</si>
  <si>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</si>
  <si>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</si>
  <si>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</si>
  <si>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</si>
  <si>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</si>
  <si>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</si>
  <si>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</si>
  <si>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</si>
  <si>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</si>
  <si>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</si>
  <si>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</si>
  <si>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</si>
  <si>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</si>
  <si>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</si>
  <si>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</si>
  <si>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</si>
  <si>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</si>
  <si>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</si>
  <si>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</si>
  <si>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</si>
  <si>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</si>
  <si>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</si>
  <si>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</si>
  <si>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</si>
  <si>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</si>
  <si>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</si>
  <si>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</si>
  <si>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</si>
  <si>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</si>
  <si>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</si>
  <si>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</si>
  <si>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</si>
  <si>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</si>
  <si>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</si>
  <si>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</si>
  <si>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</si>
  <si>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</si>
  <si>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</si>
  <si>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</si>
  <si>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</si>
  <si>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</si>
  <si>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</si>
  <si>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</si>
  <si>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</si>
  <si>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</si>
  <si>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</si>
  <si>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</si>
  <si>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</si>
  <si>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</si>
  <si>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</si>
  <si>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</si>
  <si>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</si>
  <si>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</si>
  <si>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</si>
  <si>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</si>
  <si>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</si>
  <si>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</si>
  <si>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</si>
  <si>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</si>
  <si>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</si>
  <si>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</si>
  <si>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</si>
  <si>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</si>
  <si>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</si>
  <si>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</si>
  <si>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</si>
  <si>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</si>
  <si>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</si>
  <si>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</si>
  <si>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</si>
  <si>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</si>
  <si>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</si>
  <si>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</si>
  <si>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</si>
  <si>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</si>
  <si>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</si>
  <si>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</si>
  <si>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</si>
  <si>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</si>
  <si>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</si>
  <si>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</si>
  <si>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</si>
  <si>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</si>
  <si>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</si>
  <si>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</si>
  <si>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</si>
  <si>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</si>
  <si>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</si>
  <si>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</si>
  <si>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</si>
  <si>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</si>
  <si>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</si>
  <si>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</si>
  <si>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</si>
  <si>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</si>
  <si>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</si>
  <si>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</si>
  <si>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</si>
  <si>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</si>
  <si>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</si>
  <si>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</si>
  <si>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</si>
  <si>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</si>
  <si>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</si>
  <si>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</si>
  <si>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</si>
  <si>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</si>
  <si>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</si>
  <si>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</si>
  <si>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</si>
  <si>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</si>
  <si>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</si>
  <si>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</si>
  <si>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</si>
  <si>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</si>
  <si>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</si>
  <si>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</si>
  <si>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</si>
  <si>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</si>
  <si>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</si>
  <si>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</si>
  <si>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</si>
  <si>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</si>
  <si>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</si>
  <si>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</si>
  <si>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</si>
  <si>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</si>
  <si>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</si>
  <si>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</si>
  <si>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</si>
  <si>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</si>
  <si>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</si>
  <si>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</si>
  <si>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</si>
  <si>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</si>
  <si>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</si>
  <si>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</si>
  <si>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</si>
  <si>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</si>
  <si>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</si>
  <si>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</si>
  <si>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</si>
  <si>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</si>
  <si>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</si>
  <si>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</si>
  <si>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</si>
  <si>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</si>
  <si>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</si>
  <si>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</si>
  <si>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</si>
  <si>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</si>
  <si>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</si>
  <si>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</si>
  <si>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</si>
  <si>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</si>
  <si>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</si>
  <si>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</si>
  <si>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</si>
  <si>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</si>
  <si>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</si>
  <si>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</si>
  <si>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</si>
  <si>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</si>
  <si>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</si>
  <si>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</si>
  <si>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</si>
  <si>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</si>
  <si>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</si>
  <si>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</si>
  <si>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</si>
  <si>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</si>
  <si>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</si>
  <si>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</si>
  <si>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</si>
  <si>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</si>
  <si>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</si>
  <si>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</si>
  <si>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</si>
  <si>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</si>
  <si>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</si>
  <si>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</si>
  <si>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</si>
  <si>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</si>
  <si>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</si>
  <si>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</si>
  <si>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</si>
  <si>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</si>
  <si>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</si>
  <si>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</si>
  <si>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</si>
  <si>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</si>
  <si>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</si>
  <si>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</si>
  <si>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</si>
  <si>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</si>
  <si>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</si>
  <si>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</si>
  <si>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</si>
  <si>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</si>
  <si>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</si>
  <si>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</si>
  <si>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</si>
  <si>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</si>
  <si>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</si>
  <si>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</si>
  <si>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</si>
  <si>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</si>
  <si>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</si>
  <si>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</si>
  <si>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</si>
  <si>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</si>
  <si>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</si>
  <si>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</si>
  <si>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</si>
  <si>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</si>
  <si>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</si>
  <si>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</si>
  <si>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</si>
  <si>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</si>
  <si>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</si>
  <si>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</si>
  <si>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</si>
  <si>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</si>
  <si>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</si>
  <si>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</si>
  <si>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</si>
  <si>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</si>
  <si>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</si>
  <si>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</si>
  <si>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</si>
  <si>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</si>
  <si>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</si>
  <si>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</si>
  <si>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</si>
  <si>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</si>
  <si>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</si>
  <si>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</si>
  <si>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</si>
  <si>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</si>
  <si>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</si>
  <si>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</si>
  <si>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</si>
  <si>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</si>
  <si>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</si>
  <si>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</si>
  <si>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</si>
  <si>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</si>
  <si>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</si>
  <si>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</si>
  <si>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</si>
  <si>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</si>
  <si>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</si>
  <si>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</si>
  <si>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</si>
  <si>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</si>
  <si>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</si>
  <si>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</si>
  <si>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</si>
  <si>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</si>
  <si>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</si>
  <si>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</si>
  <si>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</si>
  <si>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</si>
  <si>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</si>
  <si>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</si>
  <si>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</si>
  <si>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</si>
  <si>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</si>
  <si>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</si>
  <si>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</si>
  <si>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</si>
  <si>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</si>
  <si>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</si>
  <si>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</si>
  <si>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</si>
  <si>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</si>
  <si>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</si>
  <si>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</si>
  <si>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</si>
  <si>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</si>
  <si>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</si>
  <si>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</si>
  <si>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</si>
  <si>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</si>
  <si>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</si>
  <si>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</si>
  <si>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</si>
  <si>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</si>
  <si>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</si>
  <si>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</si>
  <si>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</si>
  <si>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</si>
  <si>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</si>
  <si>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</si>
  <si>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</si>
  <si>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</si>
  <si>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</si>
  <si>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</si>
  <si>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</si>
  <si>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</si>
  <si>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</si>
  <si>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</si>
  <si>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</si>
  <si>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</si>
  <si>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</si>
  <si>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</si>
  <si>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</si>
  <si>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</si>
  <si>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</si>
  <si>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</si>
  <si>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</si>
  <si>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</si>
  <si>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</si>
  <si>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</si>
  <si>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</si>
  <si>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</si>
  <si>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</si>
  <si>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</si>
  <si>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</si>
  <si>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</si>
  <si>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</si>
  <si>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</si>
  <si>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</si>
  <si>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</si>
  <si>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</si>
  <si>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</si>
  <si>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</si>
  <si>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</si>
  <si>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</si>
  <si>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</si>
  <si>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</si>
  <si>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</si>
  <si>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</si>
  <si>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</si>
  <si>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</si>
  <si>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</si>
  <si>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</si>
  <si>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</si>
  <si>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</si>
  <si>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</si>
  <si>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</si>
  <si>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</si>
  <si>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</si>
  <si>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</si>
  <si>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</si>
  <si>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</si>
  <si>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</si>
  <si>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</si>
  <si>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</si>
  <si>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</si>
  <si>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</si>
  <si>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</si>
  <si>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</si>
  <si>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</si>
  <si>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</si>
  <si>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</si>
  <si>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</si>
  <si>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</si>
  <si>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</si>
  <si>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</si>
  <si>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</si>
  <si>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</si>
  <si>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</si>
  <si>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</si>
  <si>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</si>
  <si>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</si>
  <si>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</si>
  <si>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</si>
  <si>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</si>
  <si>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</si>
  <si>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</si>
  <si>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</si>
  <si>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</si>
  <si>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</si>
  <si>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</si>
  <si>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</si>
  <si>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</si>
  <si>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</si>
  <si>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</si>
  <si>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</si>
  <si>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</si>
  <si>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</si>
  <si>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</si>
  <si>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</si>
  <si>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</si>
  <si>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</si>
  <si>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</si>
  <si>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</si>
  <si>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</si>
  <si>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</si>
  <si>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</si>
  <si>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</si>
  <si>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</si>
  <si>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</si>
  <si>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</si>
  <si>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</si>
  <si>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</si>
  <si>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</si>
  <si>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</si>
  <si>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</si>
  <si>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</si>
  <si>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</si>
  <si>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</si>
  <si>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</si>
  <si>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</si>
  <si>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</si>
  <si>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</si>
  <si>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</si>
  <si>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</si>
  <si>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</si>
  <si>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</si>
  <si>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</si>
  <si>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</si>
  <si>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</si>
  <si>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</si>
  <si>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</si>
  <si>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</si>
  <si>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</si>
  <si>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</si>
  <si>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</si>
  <si>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</si>
  <si>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</si>
  <si>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</si>
  <si>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</si>
  <si>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</si>
  <si>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</si>
  <si>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</si>
  <si>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</si>
  <si>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</si>
  <si>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</si>
  <si>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</si>
  <si>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</si>
  <si>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</si>
  <si>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</si>
  <si>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</si>
  <si>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</si>
  <si>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</si>
  <si>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</si>
  <si>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</si>
  <si>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</si>
  <si>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</si>
  <si>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</si>
  <si>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</si>
  <si>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</si>
  <si>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</si>
  <si>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</si>
  <si>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</si>
  <si>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</si>
  <si>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</si>
  <si>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</si>
  <si>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</si>
  <si>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</si>
  <si>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</si>
  <si>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</si>
  <si>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</si>
  <si>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</si>
  <si>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</si>
  <si>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</si>
  <si>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</si>
  <si>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</si>
  <si>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</si>
  <si>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</si>
  <si>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</si>
  <si>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</si>
  <si>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</si>
  <si>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</si>
  <si>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</si>
  <si>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</si>
  <si>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</si>
  <si>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</si>
  <si>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</si>
  <si>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</si>
  <si>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</si>
  <si>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</si>
  <si>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</si>
  <si>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</si>
  <si>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</si>
  <si>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</si>
  <si>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</si>
  <si>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</si>
  <si>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</si>
  <si>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</si>
  <si>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</si>
  <si>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</si>
  <si>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</si>
  <si>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</si>
  <si>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</si>
  <si>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</si>
  <si>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</si>
  <si>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</si>
  <si>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</si>
  <si>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</si>
  <si>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</si>
  <si>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</si>
  <si>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</si>
  <si>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</si>
  <si>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</si>
  <si>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</si>
  <si>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</si>
  <si>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</si>
  <si>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</si>
  <si>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</si>
  <si>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</si>
  <si>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</si>
  <si>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</si>
  <si>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</si>
  <si>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</si>
  <si>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</si>
  <si>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</si>
  <si>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</si>
  <si>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</si>
  <si>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</si>
  <si>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</si>
  <si>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</si>
  <si>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</si>
  <si>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</si>
  <si>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</si>
  <si>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</si>
  <si>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</si>
  <si>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</si>
  <si>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</si>
  <si>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</si>
  <si>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</si>
  <si>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</si>
  <si>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</si>
  <si>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</si>
  <si>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</si>
  <si>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</si>
  <si>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</si>
  <si>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</si>
  <si>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</si>
  <si>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</si>
  <si>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</si>
  <si>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</si>
  <si>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</si>
  <si>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</si>
  <si>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</si>
  <si>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</si>
  <si>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</si>
  <si>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</si>
  <si>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</si>
  <si>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</si>
  <si>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</si>
  <si>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</si>
  <si>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</si>
  <si>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</si>
  <si>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</si>
  <si>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</si>
  <si>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</si>
  <si>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</si>
  <si>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</si>
  <si>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</si>
  <si>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</si>
  <si>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</si>
  <si>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</si>
  <si>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</si>
  <si>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</si>
  <si>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</si>
  <si>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</si>
  <si>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</si>
  <si>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</si>
  <si>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</si>
  <si>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</si>
  <si>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</si>
  <si>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</si>
  <si>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</si>
  <si>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</si>
  <si>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</si>
  <si>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</si>
  <si>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</si>
  <si>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</si>
  <si>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</si>
  <si>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</si>
  <si>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</si>
  <si>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</si>
  <si>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</si>
  <si>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</si>
  <si>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</si>
  <si>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</si>
  <si>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</si>
  <si>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</si>
  <si>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</si>
  <si>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</si>
  <si>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</si>
  <si>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</si>
  <si>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</si>
  <si>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</si>
  <si>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</si>
  <si>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</si>
  <si>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</si>
  <si>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</si>
  <si>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</si>
  <si>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</si>
  <si>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</si>
  <si>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</si>
  <si>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</si>
  <si>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</si>
  <si>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</si>
  <si>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</si>
  <si>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</si>
  <si>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</si>
  <si>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</si>
  <si>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</si>
  <si>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</si>
  <si>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</si>
  <si>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</si>
  <si>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</si>
  <si>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</si>
  <si>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</si>
  <si>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</si>
  <si>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</si>
  <si>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</si>
  <si>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</si>
  <si>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</si>
  <si>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</si>
  <si>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</si>
  <si>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</si>
  <si>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</si>
  <si>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</si>
  <si>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</si>
  <si>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</si>
  <si>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</si>
  <si>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</si>
  <si>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</si>
  <si>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</si>
  <si>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</si>
  <si>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</si>
  <si>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</si>
  <si>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</si>
  <si>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</si>
  <si>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</si>
  <si>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</si>
  <si>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</si>
  <si>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</si>
  <si>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</si>
  <si>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</si>
  <si>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</si>
  <si>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</si>
  <si>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</si>
  <si>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</si>
  <si>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</si>
  <si>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</si>
  <si>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</si>
  <si>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</si>
  <si>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</si>
  <si>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</si>
  <si>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</si>
  <si>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</si>
  <si>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</si>
  <si>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</si>
  <si>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</si>
  <si>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</si>
  <si>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</si>
  <si>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</si>
  <si>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</si>
  <si>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</si>
  <si>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</si>
  <si>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</si>
  <si>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</si>
  <si>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</si>
  <si>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</si>
  <si>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</si>
  <si>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</si>
  <si>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</si>
  <si>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</si>
  <si>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</si>
  <si>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</si>
  <si>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</si>
  <si>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</si>
  <si>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</si>
  <si>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</si>
  <si>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</si>
  <si>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</si>
  <si>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</si>
  <si>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</si>
  <si>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</si>
  <si>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</si>
  <si>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</si>
  <si>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</si>
  <si>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</si>
  <si>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</si>
  <si>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</si>
  <si>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</si>
  <si>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</si>
  <si>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</si>
  <si>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</si>
  <si>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</si>
  <si>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</si>
  <si>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</si>
  <si>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</si>
  <si>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</si>
  <si>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</si>
  <si>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</si>
  <si>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</si>
  <si>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</si>
  <si>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</si>
  <si>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</si>
  <si>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</si>
  <si>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</si>
  <si>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</si>
  <si>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</si>
  <si>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</si>
  <si>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</si>
  <si>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</si>
  <si>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</si>
  <si>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</si>
  <si>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</si>
  <si>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</si>
  <si>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</si>
  <si>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</si>
  <si>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</si>
  <si>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</si>
  <si>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</si>
  <si>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</si>
  <si>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</si>
  <si>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</si>
  <si>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</si>
  <si>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</si>
  <si>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</si>
  <si>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</si>
  <si>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</si>
  <si>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</si>
  <si>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</si>
  <si>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</si>
  <si>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</si>
  <si>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</si>
  <si>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</si>
  <si>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</si>
  <si>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</si>
  <si>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</si>
  <si>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</si>
  <si>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</si>
  <si>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</si>
  <si>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</si>
  <si>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</si>
  <si>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</si>
  <si>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</si>
  <si>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</si>
  <si>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</si>
  <si>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</si>
  <si>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</si>
  <si>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</si>
  <si>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</si>
  <si>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</si>
  <si>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</si>
  <si>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</si>
  <si>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</si>
  <si>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</si>
  <si>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</si>
  <si>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</si>
  <si>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</si>
  <si>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</si>
  <si>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</si>
  <si>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</si>
  <si>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</si>
  <si>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</si>
  <si>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</si>
  <si>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</si>
  <si>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</si>
  <si>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</si>
  <si>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</si>
  <si>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</si>
  <si>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</si>
  <si>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</si>
  <si>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</si>
  <si>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</si>
  <si>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</si>
  <si>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</si>
  <si>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</si>
  <si>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</si>
  <si>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</si>
  <si>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</si>
  <si>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</si>
  <si>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</si>
  <si>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</si>
  <si>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</si>
  <si>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</si>
  <si>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</si>
  <si>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</si>
  <si>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</si>
  <si>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</si>
  <si>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</si>
  <si>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</si>
  <si>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</si>
  <si>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</si>
  <si>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</si>
  <si>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</si>
  <si>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</si>
  <si>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</si>
  <si>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</si>
  <si>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</si>
  <si>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</si>
  <si>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</si>
  <si>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</si>
  <si>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</si>
  <si>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</si>
  <si>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</si>
  <si>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</si>
  <si>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</si>
  <si>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</si>
  <si>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</si>
  <si>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</si>
  <si>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</si>
  <si>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</si>
  <si>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</si>
  <si>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</si>
  <si>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</si>
  <si>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</si>
  <si>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</si>
  <si>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</si>
  <si>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</si>
  <si>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</si>
  <si>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</si>
  <si>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</si>
  <si>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</si>
  <si>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</si>
  <si>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</si>
  <si>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</si>
  <si>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</si>
  <si>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</si>
  <si>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</si>
  <si>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</si>
  <si>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</si>
  <si>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</si>
  <si>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</si>
  <si>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</si>
  <si>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</si>
  <si>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</si>
  <si>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</si>
  <si>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</si>
  <si>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</si>
  <si>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</si>
  <si>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</si>
  <si>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</si>
  <si>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</si>
  <si>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</si>
  <si>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</si>
  <si>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</si>
  <si>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</si>
  <si>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</si>
  <si>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</si>
  <si>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</si>
  <si>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</si>
  <si>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</si>
  <si>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</si>
  <si>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</si>
  <si>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</si>
  <si>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</si>
  <si>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</si>
  <si>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</si>
  <si>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</si>
  <si>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</si>
  <si>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</si>
  <si>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</si>
  <si>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</si>
  <si>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</si>
  <si>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</si>
  <si>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</si>
  <si>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</si>
  <si>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</si>
  <si>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</si>
  <si>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</si>
  <si>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</si>
  <si>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</si>
  <si>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</si>
  <si>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</si>
  <si>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</si>
  <si>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</si>
  <si>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</si>
  <si>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</si>
  <si>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</si>
  <si>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</si>
  <si>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</si>
  <si>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</si>
  <si>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</si>
  <si>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</si>
  <si>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</si>
  <si>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</si>
  <si>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</si>
  <si>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</si>
  <si>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</si>
  <si>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</si>
  <si>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</si>
  <si>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</si>
  <si>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</si>
  <si>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</si>
  <si>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</si>
  <si>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</si>
  <si>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</si>
  <si>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</si>
  <si>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</si>
  <si>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</si>
  <si>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</si>
  <si>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</si>
  <si>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</si>
  <si>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</si>
  <si>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</si>
  <si>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</si>
  <si>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</si>
  <si>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</si>
  <si>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</si>
  <si>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</si>
  <si>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</si>
  <si>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</si>
  <si>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</si>
  <si>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</si>
  <si>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</si>
  <si>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</si>
  <si>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</si>
  <si>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</si>
  <si>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</si>
  <si>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</si>
  <si>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</si>
  <si>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</si>
  <si>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</si>
  <si>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</si>
  <si>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</si>
  <si>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</si>
  <si>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</si>
  <si>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</si>
  <si>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</si>
  <si>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</si>
  <si>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</si>
  <si>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</si>
  <si>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</si>
  <si>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</si>
  <si>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</si>
  <si>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</si>
  <si>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</si>
  <si>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</si>
  <si>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</si>
  <si>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</si>
  <si>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</si>
  <si>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</si>
  <si>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</si>
  <si>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</si>
  <si>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</si>
  <si>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</si>
  <si>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</si>
  <si>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</si>
  <si>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</si>
  <si>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</si>
  <si>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</si>
  <si>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</si>
  <si>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</si>
  <si>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</si>
  <si>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</si>
  <si>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</si>
  <si>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</si>
  <si>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</si>
  <si>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</si>
  <si>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</si>
  <si>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</si>
  <si>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</si>
  <si>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</si>
  <si>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</si>
  <si>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</si>
  <si>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</si>
  <si>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</si>
  <si>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</si>
  <si>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</si>
  <si>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</si>
  <si>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</si>
  <si>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</si>
  <si>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</si>
  <si>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</si>
  <si>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</si>
  <si>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</si>
  <si>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</si>
  <si>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</si>
  <si>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</si>
  <si>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</si>
  <si>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</si>
  <si>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</si>
  <si>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</si>
  <si>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</si>
  <si>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</si>
  <si>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</si>
  <si>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</si>
  <si>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</si>
  <si>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</si>
  <si>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</si>
  <si>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</si>
  <si>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</si>
  <si>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</si>
  <si>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</si>
  <si>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</si>
  <si>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</si>
  <si>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</si>
  <si>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</si>
  <si>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</si>
  <si>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</si>
  <si>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</si>
  <si>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</si>
  <si>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</si>
  <si>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</si>
  <si>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</si>
  <si>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</si>
  <si>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</si>
  <si>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</si>
  <si>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</si>
  <si>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</si>
  <si>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</si>
  <si>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</si>
  <si>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</si>
  <si>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</si>
  <si>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</si>
  <si>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</si>
  <si>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</si>
  <si>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</si>
  <si>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</si>
  <si>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</si>
  <si>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</si>
  <si>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</si>
  <si>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</si>
  <si>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</si>
  <si>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</si>
  <si>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</si>
  <si>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</si>
  <si>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</si>
  <si>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</si>
  <si>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</si>
  <si>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</si>
  <si>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</si>
  <si>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</si>
  <si>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</si>
  <si>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</si>
  <si>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</si>
  <si>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</si>
  <si>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</si>
  <si>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</si>
  <si>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</si>
  <si>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</si>
  <si>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</si>
  <si>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</si>
  <si>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</si>
  <si>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</si>
  <si>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</si>
  <si>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</si>
  <si>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</si>
  <si>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</si>
  <si>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</si>
  <si>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</si>
  <si>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</si>
  <si>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</si>
  <si>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</si>
  <si>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</si>
  <si>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</si>
  <si>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</si>
  <si>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</si>
  <si>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</si>
  <si>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</si>
  <si>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</si>
  <si>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</si>
  <si>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</si>
  <si>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</si>
  <si>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</si>
  <si>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</si>
  <si>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</si>
  <si>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</si>
  <si>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</si>
  <si>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</si>
  <si>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</si>
  <si>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</si>
  <si>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</si>
  <si>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</si>
  <si>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</si>
  <si>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</si>
  <si>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</si>
  <si>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</si>
  <si>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</si>
  <si>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</si>
  <si>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</si>
  <si>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</si>
  <si>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</si>
  <si>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</si>
  <si>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</si>
  <si>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</si>
  <si>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</si>
  <si>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</si>
  <si>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</si>
  <si>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</si>
  <si>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</si>
  <si>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</si>
  <si>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</si>
  <si>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</si>
  <si>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</si>
  <si>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</si>
  <si>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</si>
  <si>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</si>
  <si>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</si>
  <si>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</si>
  <si>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</si>
  <si>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</si>
  <si>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</si>
  <si>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</si>
  <si>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</si>
  <si>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</si>
  <si>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</si>
  <si>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</si>
  <si>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</si>
  <si>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</si>
  <si>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</si>
  <si>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</si>
  <si>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</si>
  <si>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</si>
  <si>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</si>
  <si>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</si>
  <si>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</si>
  <si>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</si>
  <si>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</si>
  <si>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</si>
  <si>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</si>
  <si>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</si>
  <si>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</si>
  <si>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</si>
  <si>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</si>
  <si>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</si>
  <si>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</si>
  <si>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</si>
  <si>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</si>
  <si>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</si>
  <si>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</si>
  <si>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</si>
  <si>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</si>
  <si>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</si>
  <si>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</si>
  <si>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</si>
  <si>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</si>
  <si>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</si>
  <si>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</si>
  <si>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</si>
  <si>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</si>
  <si>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</si>
  <si>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</si>
  <si>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</si>
  <si>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</si>
  <si>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</si>
  <si>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</si>
  <si>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</si>
  <si>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</si>
  <si>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</si>
  <si>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</si>
  <si>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</si>
  <si>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</si>
  <si>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</si>
  <si>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</si>
  <si>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</si>
  <si>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</si>
  <si>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</si>
  <si>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</si>
  <si>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</si>
  <si>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</si>
  <si>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</si>
  <si>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</si>
  <si>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</si>
  <si>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</si>
  <si>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</si>
  <si>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</si>
  <si>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</si>
  <si>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</si>
  <si>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</si>
  <si>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</si>
  <si>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</si>
  <si>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</si>
  <si>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</si>
  <si>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</si>
  <si>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</si>
  <si>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</si>
  <si>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</si>
  <si>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</si>
  <si>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</si>
  <si>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</si>
  <si>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</si>
  <si>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</si>
  <si>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</si>
  <si>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</si>
  <si>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</si>
  <si>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</si>
  <si>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</si>
  <si>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</si>
  <si>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</si>
  <si>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</si>
  <si>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</si>
  <si>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</si>
  <si>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</si>
  <si>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</si>
  <si>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</si>
  <si>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</si>
  <si>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</si>
  <si>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</si>
  <si>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</si>
  <si>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</si>
  <si>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</si>
  <si>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</si>
  <si>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</si>
  <si>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</si>
  <si>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</si>
  <si>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</si>
  <si>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</si>
  <si>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</si>
  <si>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</si>
  <si>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</si>
  <si>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</si>
  <si>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</si>
  <si>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</si>
  <si>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</si>
  <si>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</si>
  <si>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</si>
  <si>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</si>
  <si>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</si>
  <si>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</si>
  <si>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</si>
  <si>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</si>
  <si>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</si>
  <si>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</si>
  <si>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</si>
  <si>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</si>
  <si>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</si>
  <si>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</si>
  <si>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</si>
  <si>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</si>
  <si>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</si>
  <si>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</si>
  <si>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</si>
  <si>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</si>
  <si>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</si>
  <si>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</si>
  <si>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</si>
  <si>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</si>
  <si>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</si>
  <si>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</si>
  <si>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</si>
  <si>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</si>
  <si>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</si>
  <si>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</si>
  <si>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</si>
  <si>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</si>
  <si>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</si>
  <si>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</si>
  <si>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</si>
  <si>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</si>
  <si>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</si>
  <si>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</si>
  <si>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</si>
  <si>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</si>
  <si>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</si>
  <si>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</si>
  <si>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</si>
  <si>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</si>
  <si>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</si>
  <si>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</si>
  <si>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</si>
  <si>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</si>
  <si>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</si>
  <si>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</si>
  <si>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</si>
  <si>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</si>
  <si>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</si>
  <si>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</si>
  <si>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</si>
  <si>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</si>
  <si>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</si>
  <si>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</si>
  <si>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</si>
  <si>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</si>
  <si>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</si>
  <si>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</si>
  <si>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</si>
  <si>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</si>
  <si>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</si>
  <si>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</si>
  <si>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</si>
  <si>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</si>
  <si>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</si>
  <si>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</si>
  <si>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</si>
  <si>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</si>
  <si>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</si>
  <si>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</si>
  <si>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</si>
  <si>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</si>
  <si>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</si>
  <si>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</si>
  <si>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</si>
  <si>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</si>
  <si>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</si>
  <si>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</si>
  <si>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</si>
  <si>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</si>
  <si>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</si>
  <si>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</si>
  <si>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</si>
  <si>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</si>
  <si>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</si>
  <si>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</si>
  <si>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</si>
  <si>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</si>
  <si>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</si>
  <si>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</si>
  <si>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</si>
  <si>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</si>
  <si>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</si>
  <si>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</si>
  <si>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</si>
  <si>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</si>
  <si>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</si>
  <si>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</si>
  <si>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</si>
  <si>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</si>
  <si>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</si>
  <si>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</si>
  <si>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</si>
  <si>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</si>
  <si>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</si>
  <si>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</si>
  <si>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</si>
  <si>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</si>
  <si>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</si>
  <si>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</si>
  <si>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</si>
  <si>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</si>
  <si>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</si>
  <si>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</si>
  <si>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</si>
  <si>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</si>
  <si>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</si>
  <si>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</si>
  <si>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</si>
  <si>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</si>
  <si>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</si>
  <si>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</si>
  <si>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</si>
  <si>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</si>
  <si>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</si>
  <si>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</si>
  <si>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</si>
  <si>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</si>
  <si>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</si>
  <si>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</si>
  <si>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</si>
  <si>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</si>
  <si>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</si>
  <si>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</si>
  <si>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</si>
  <si>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</si>
  <si>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</si>
  <si>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</si>
  <si>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</si>
  <si>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</si>
  <si>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</si>
  <si>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</si>
  <si>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</si>
  <si>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</si>
  <si>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</si>
  <si>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</si>
  <si>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</si>
  <si>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</si>
  <si>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</si>
  <si>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</si>
  <si>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</si>
  <si>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</si>
  <si>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</si>
  <si>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</si>
  <si>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</si>
  <si>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</si>
  <si>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</si>
  <si>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</si>
  <si>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</si>
  <si>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</si>
  <si>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</si>
  <si>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</si>
  <si>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</si>
  <si>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</si>
  <si>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</si>
  <si>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</si>
  <si>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</si>
  <si>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</si>
  <si>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</si>
  <si>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</si>
  <si>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</si>
  <si>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</si>
  <si>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</si>
  <si>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</si>
  <si>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</si>
  <si>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</si>
  <si>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</si>
  <si>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</si>
  <si>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</si>
  <si>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</si>
  <si>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</si>
  <si>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</si>
  <si>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</si>
  <si>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</si>
  <si>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</si>
  <si>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</si>
  <si>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</si>
  <si>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</si>
  <si>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</si>
  <si>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</si>
  <si>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</si>
  <si>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</si>
  <si>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</si>
  <si>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</si>
  <si>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</si>
  <si>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</si>
  <si>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</si>
  <si>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</si>
  <si>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</si>
  <si>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</si>
  <si>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</si>
  <si>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</si>
  <si>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</si>
  <si>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</si>
  <si>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</si>
  <si>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</si>
  <si>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</si>
  <si>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</si>
  <si>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</si>
  <si>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</si>
  <si>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</si>
  <si>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</si>
  <si>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</si>
  <si>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</si>
  <si>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</si>
  <si>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</si>
  <si>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</si>
  <si>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</si>
  <si>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</si>
  <si>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</si>
  <si>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</si>
  <si>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</si>
  <si>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</si>
  <si>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</si>
  <si>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</si>
  <si>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</si>
  <si>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</si>
  <si>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</si>
  <si>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</si>
  <si>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</si>
  <si>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</si>
  <si>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</si>
  <si>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</si>
  <si>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</si>
  <si>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</si>
  <si>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</si>
  <si>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</si>
  <si>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</si>
  <si>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</si>
  <si>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</si>
  <si>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</si>
  <si>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</si>
  <si>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</si>
  <si>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</si>
  <si>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</si>
  <si>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</si>
  <si>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</si>
  <si>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</si>
  <si>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</si>
  <si>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</si>
  <si>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</si>
  <si>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</si>
  <si>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</si>
  <si>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</si>
  <si>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</si>
  <si>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</si>
  <si>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</si>
  <si>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</si>
  <si>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</si>
  <si>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</si>
  <si>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</si>
  <si>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</si>
  <si>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</si>
  <si>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</si>
  <si>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</si>
  <si>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</si>
  <si>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</si>
  <si>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</si>
  <si>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</si>
  <si>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</si>
  <si>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</si>
  <si>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</si>
  <si>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</si>
  <si>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</si>
  <si>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</si>
  <si>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</si>
  <si>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</si>
  <si>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</si>
  <si>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</si>
  <si>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</si>
  <si>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</si>
  <si>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</si>
  <si>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</si>
  <si>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</si>
  <si>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</si>
  <si>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</si>
  <si>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</si>
  <si>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</si>
  <si>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</si>
  <si>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</si>
  <si>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</si>
  <si>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</si>
  <si>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</si>
  <si>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</si>
  <si>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</si>
  <si>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</si>
  <si>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</si>
  <si>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</si>
  <si>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</si>
  <si>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</si>
  <si>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</si>
  <si>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</si>
  <si>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</si>
  <si>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</si>
  <si>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</si>
  <si>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</si>
  <si>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</si>
  <si>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</si>
  <si>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</si>
  <si>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</si>
  <si>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</si>
  <si>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</si>
  <si>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</si>
  <si>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</si>
  <si>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</si>
  <si>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</si>
  <si>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</si>
  <si>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</si>
  <si>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</si>
  <si>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</si>
  <si>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</si>
  <si>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</si>
  <si>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</si>
  <si>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</si>
  <si>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</si>
  <si>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</si>
  <si>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</si>
  <si>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</si>
  <si>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</si>
  <si>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</si>
  <si>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</si>
  <si>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</si>
  <si>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</si>
  <si>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</si>
  <si>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</si>
  <si>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</si>
  <si>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</si>
  <si>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</si>
  <si>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</si>
  <si>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</si>
  <si>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</si>
  <si>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</si>
  <si>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</si>
  <si>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</si>
  <si>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</si>
  <si>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</si>
  <si>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</si>
  <si>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</si>
  <si>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</si>
  <si>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</si>
  <si>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</si>
  <si>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</si>
  <si>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</si>
  <si>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</si>
  <si>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</si>
  <si>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</si>
  <si>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</si>
  <si>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</si>
  <si>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</si>
  <si>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</si>
  <si>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</si>
  <si>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</si>
  <si>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</si>
  <si>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</si>
  <si>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</si>
  <si>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</si>
  <si>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</si>
  <si>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</si>
  <si>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</si>
  <si>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</si>
  <si>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</si>
  <si>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</si>
  <si>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</si>
  <si>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</si>
  <si>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</si>
  <si>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</si>
  <si>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</si>
  <si>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</si>
  <si>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</si>
  <si>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</si>
  <si>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</si>
  <si>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</si>
  <si>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</si>
  <si>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</si>
  <si>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</si>
  <si>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</si>
  <si>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</si>
  <si>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</si>
  <si>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</si>
  <si>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</si>
  <si>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</si>
  <si>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</si>
  <si>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</si>
  <si>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</si>
  <si>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</si>
  <si>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</si>
  <si>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</si>
  <si>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</si>
  <si>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</si>
  <si>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</si>
  <si>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</si>
  <si>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</si>
  <si>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</si>
  <si>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</si>
  <si>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</si>
  <si>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</si>
  <si>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</si>
  <si>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</si>
  <si>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</si>
  <si>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</si>
  <si>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</si>
  <si>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</si>
  <si>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</si>
  <si>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</si>
  <si>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</si>
  <si>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</si>
  <si>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</si>
  <si>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</si>
  <si>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</si>
  <si>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</si>
  <si>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</si>
  <si>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</si>
  <si>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</si>
  <si>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</si>
  <si>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</si>
  <si>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</si>
  <si>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</si>
  <si>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</si>
  <si>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</si>
  <si>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</si>
  <si>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</si>
  <si>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</si>
  <si>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</si>
  <si>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</si>
  <si>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</si>
  <si>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</si>
  <si>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</si>
  <si>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</si>
  <si>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</si>
  <si>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</si>
  <si>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</si>
  <si>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</si>
  <si>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</si>
  <si>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</si>
  <si>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</si>
  <si>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</si>
  <si>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</si>
  <si>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</si>
  <si>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</si>
  <si>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</si>
  <si>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</si>
  <si>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</si>
  <si>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</si>
  <si>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</si>
  <si>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</si>
  <si>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</si>
  <si>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</si>
  <si>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</si>
  <si>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</si>
  <si>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</si>
  <si>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</si>
  <si>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</si>
  <si>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</si>
  <si>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</si>
  <si>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</si>
  <si>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</si>
  <si>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</si>
  <si>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</si>
  <si>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</si>
  <si>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</si>
  <si>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</si>
  <si>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</si>
  <si>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</si>
  <si>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</si>
  <si>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</si>
  <si>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</si>
  <si>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</si>
  <si>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</si>
  <si>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</si>
  <si>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</si>
  <si>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</si>
  <si>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</si>
  <si>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</si>
  <si>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</si>
  <si>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</si>
  <si>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</si>
  <si>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</si>
  <si>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</si>
  <si>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</si>
  <si>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</si>
  <si>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</si>
  <si>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</si>
  <si>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</si>
  <si>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</si>
  <si>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</si>
  <si>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</si>
  <si>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</si>
  <si>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</si>
  <si>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</si>
  <si>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</si>
  <si>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</si>
  <si>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</si>
  <si>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</si>
  <si>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</si>
  <si>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</si>
  <si>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</si>
  <si>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</si>
  <si>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</si>
  <si>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</si>
  <si>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</si>
  <si>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</si>
  <si>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</si>
  <si>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</si>
  <si>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</si>
  <si>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</si>
  <si>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</si>
  <si>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</si>
  <si>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</si>
  <si>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</si>
  <si>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</si>
  <si>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</si>
  <si>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</si>
  <si>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</si>
  <si>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</si>
  <si>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</si>
  <si>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</si>
  <si>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</si>
  <si>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</si>
  <si>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</si>
  <si>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</si>
  <si>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</si>
  <si>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</si>
  <si>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</si>
  <si>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</si>
  <si>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</si>
  <si>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</si>
  <si>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</si>
  <si>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</si>
  <si>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</si>
  <si>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</si>
  <si>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</si>
  <si>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</si>
  <si>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</si>
  <si>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</si>
  <si>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</si>
  <si>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</si>
  <si>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</si>
  <si>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</si>
  <si>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</si>
  <si>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</si>
  <si>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</si>
  <si>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</si>
  <si>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</si>
  <si>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</si>
  <si>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</si>
  <si>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</si>
  <si>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</si>
  <si>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</si>
  <si>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</si>
  <si>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</si>
  <si>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</si>
  <si>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</si>
  <si>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</si>
  <si>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</si>
  <si>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</si>
  <si>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</si>
  <si>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</si>
  <si>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</si>
  <si>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</si>
  <si>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</si>
  <si>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</si>
  <si>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</si>
  <si>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</si>
  <si>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</si>
  <si>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</si>
  <si>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</si>
  <si>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</si>
  <si>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</si>
  <si>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</si>
  <si>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</si>
  <si>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</si>
  <si>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</si>
  <si>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</si>
  <si>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</si>
  <si>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</si>
  <si>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</si>
  <si>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</si>
  <si>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</si>
  <si>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</si>
  <si>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</si>
  <si>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</si>
  <si>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</si>
  <si>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</si>
  <si>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</si>
  <si>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</si>
  <si>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</si>
  <si>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</si>
  <si>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</si>
  <si>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</si>
  <si>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</si>
  <si>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</si>
  <si>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</si>
  <si>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</si>
  <si>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</si>
  <si>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</si>
  <si>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</si>
  <si>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</si>
  <si>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</si>
  <si>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</si>
  <si>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</si>
  <si>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</si>
  <si>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</si>
  <si>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</si>
  <si>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</si>
  <si>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</si>
  <si>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</si>
  <si>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</si>
  <si>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</si>
  <si>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</si>
  <si>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</si>
  <si>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</si>
  <si>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</si>
  <si>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</si>
  <si>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</si>
  <si>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</si>
  <si>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</si>
  <si>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</si>
  <si>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</si>
  <si>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</si>
  <si>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</si>
  <si>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</si>
  <si>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</si>
  <si>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</si>
  <si>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</si>
  <si>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</si>
  <si>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</si>
  <si>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</si>
  <si>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</si>
  <si>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</si>
  <si>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</si>
  <si>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</si>
  <si>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</si>
  <si>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</si>
  <si>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</si>
  <si>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</si>
  <si>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</si>
  <si>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</si>
  <si>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</si>
  <si>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</si>
  <si>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</si>
  <si>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</si>
  <si>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</si>
  <si>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</si>
  <si>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</si>
  <si>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</si>
  <si>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</si>
  <si>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</si>
  <si>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</si>
  <si>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</si>
  <si>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</si>
  <si>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</si>
  <si>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</si>
  <si>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</si>
  <si>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</si>
  <si>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</si>
  <si>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</si>
  <si>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</si>
  <si>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</si>
  <si>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</si>
  <si>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</si>
  <si>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</si>
  <si>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</si>
  <si>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</si>
  <si>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</si>
  <si>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</si>
  <si>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</si>
  <si>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</si>
  <si>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</si>
  <si>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</si>
  <si>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</si>
  <si>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</si>
  <si>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</si>
  <si>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</si>
  <si>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</si>
  <si>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</si>
  <si>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</si>
  <si>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</si>
  <si>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</si>
  <si>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</si>
  <si>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</si>
  <si>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</si>
  <si>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</si>
  <si>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</si>
  <si>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</si>
  <si>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</si>
  <si>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</si>
  <si>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</si>
  <si>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</si>
  <si>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</si>
  <si>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</si>
  <si>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</si>
  <si>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</si>
  <si>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</si>
  <si>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</si>
  <si>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</si>
  <si>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</si>
  <si>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</si>
  <si>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</si>
  <si>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</si>
  <si>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</si>
  <si>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</si>
  <si>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</si>
  <si>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</si>
  <si>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</si>
  <si>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</si>
  <si>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</si>
  <si>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</si>
  <si>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</si>
  <si>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</si>
  <si>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</si>
  <si>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</si>
  <si>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</si>
  <si>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</si>
  <si>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</si>
  <si>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</si>
  <si>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</si>
  <si>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</si>
  <si>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</si>
  <si>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</si>
  <si>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</si>
  <si>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</si>
  <si>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</si>
  <si>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</si>
  <si>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</si>
  <si>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</si>
  <si>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</si>
  <si>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</si>
  <si>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</si>
  <si>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</si>
  <si>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</si>
  <si>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</si>
  <si>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</si>
  <si>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</si>
  <si>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</si>
  <si>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</si>
  <si>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</si>
  <si>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</si>
  <si>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</si>
  <si>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</si>
  <si>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</si>
  <si>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</si>
  <si>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</si>
  <si>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</si>
  <si>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</si>
  <si>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</si>
  <si>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</si>
  <si>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</si>
  <si>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</si>
  <si>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</si>
  <si>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</si>
  <si>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</si>
  <si>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</si>
  <si>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</si>
  <si>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</si>
  <si>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</si>
  <si>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</si>
  <si>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</si>
  <si>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</si>
  <si>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</si>
  <si>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</si>
  <si>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</si>
  <si>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</si>
  <si>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</si>
  <si>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</si>
  <si>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</si>
  <si>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</si>
  <si>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</si>
  <si>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</si>
  <si>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</si>
  <si>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</si>
  <si>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</si>
  <si>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</si>
  <si>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</si>
  <si>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</si>
  <si>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</si>
  <si>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</si>
  <si>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</si>
  <si>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</si>
  <si>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</si>
  <si>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</si>
  <si>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</si>
  <si>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</si>
  <si>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</si>
  <si>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</si>
  <si>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</si>
  <si>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</si>
  <si>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</si>
  <si>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</si>
  <si>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</si>
  <si>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</si>
  <si>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</si>
  <si>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</si>
  <si>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</si>
  <si>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</si>
  <si>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</si>
  <si>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</si>
  <si>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</si>
  <si>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</si>
  <si>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</si>
  <si>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</si>
  <si>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</si>
  <si>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</si>
  <si>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</si>
  <si>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</si>
  <si>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</si>
  <si>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</si>
  <si>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</si>
  <si>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</si>
  <si>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</si>
  <si>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</si>
  <si>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</si>
  <si>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</si>
  <si>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</si>
  <si>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</si>
  <si>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</si>
  <si>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</si>
  <si>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</si>
  <si>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</si>
  <si>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</si>
  <si>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</si>
  <si>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</si>
  <si>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</si>
  <si>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</si>
  <si>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</si>
  <si>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</si>
  <si>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</si>
  <si>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</si>
  <si>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</si>
  <si>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</si>
  <si>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</si>
  <si>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</si>
  <si>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</si>
  <si>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</si>
  <si>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</si>
  <si>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</si>
  <si>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</si>
  <si>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</si>
  <si>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</si>
  <si>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</si>
  <si>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</si>
  <si>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</si>
  <si>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</si>
  <si>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</si>
  <si>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</si>
  <si>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</si>
  <si>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</si>
  <si>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</si>
  <si>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</si>
  <si>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</si>
  <si>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</si>
  <si>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</si>
  <si>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</si>
  <si>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</si>
  <si>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</si>
  <si>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</si>
  <si>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</si>
  <si>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</si>
  <si>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</si>
  <si>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</si>
  <si>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</si>
  <si>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</si>
  <si>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</si>
  <si>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</si>
  <si>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</si>
  <si>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</si>
  <si>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</si>
  <si>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</si>
  <si>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</si>
  <si>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</si>
  <si>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</si>
  <si>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</si>
  <si>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</si>
  <si>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</si>
  <si>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</si>
  <si>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</si>
  <si>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</si>
  <si>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</si>
  <si>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</si>
  <si>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</si>
  <si>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</si>
  <si>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</si>
  <si>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</si>
  <si>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</si>
  <si>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</si>
  <si>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</si>
  <si>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</si>
  <si>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</si>
  <si>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</si>
  <si>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</si>
  <si>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</si>
  <si>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</si>
  <si>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</si>
  <si>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</si>
  <si>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</si>
  <si>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</si>
  <si>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</si>
  <si>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</si>
  <si>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</si>
  <si>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</si>
  <si>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</si>
  <si>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</si>
  <si>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</si>
  <si>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</si>
  <si>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</si>
  <si>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</si>
  <si>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</si>
  <si>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</si>
  <si>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</si>
  <si>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</si>
  <si>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</si>
  <si>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</si>
  <si>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</si>
  <si>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</si>
  <si>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</si>
  <si>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</si>
  <si>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</si>
  <si>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</si>
  <si>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</si>
  <si>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</si>
  <si>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</si>
  <si>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</si>
  <si>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</si>
  <si>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</si>
  <si>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</si>
  <si>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</si>
  <si>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</si>
  <si>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</si>
  <si>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</si>
  <si>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</si>
  <si>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</si>
  <si>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</si>
  <si>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</si>
  <si>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</si>
  <si>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</si>
  <si>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</si>
  <si>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</si>
  <si>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</si>
  <si>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</si>
  <si>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</si>
  <si>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</si>
  <si>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</si>
  <si>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</si>
  <si>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</si>
  <si>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</si>
  <si>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</si>
  <si>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</si>
  <si>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</si>
  <si>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</si>
  <si>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</si>
  <si>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</si>
  <si>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</si>
  <si>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</si>
  <si>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</si>
  <si>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</si>
  <si>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</si>
  <si>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</si>
  <si>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</si>
  <si>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</si>
  <si>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</si>
  <si>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</si>
  <si>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</si>
  <si>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</si>
  <si>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</si>
  <si>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</si>
  <si>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</si>
  <si>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</si>
  <si>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</si>
  <si>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</si>
  <si>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</si>
  <si>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</si>
  <si>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</si>
  <si>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</si>
  <si>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</si>
  <si>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</si>
  <si>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</si>
  <si>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</si>
  <si>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</si>
  <si>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</si>
  <si>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</si>
  <si>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</si>
  <si>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</si>
  <si>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</si>
  <si>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</si>
  <si>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</si>
  <si>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</si>
  <si>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</si>
  <si>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</si>
  <si>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</si>
  <si>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</si>
  <si>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</si>
  <si>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</si>
  <si>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</si>
  <si>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</si>
  <si>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</si>
  <si>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</si>
  <si>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</si>
  <si>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</si>
  <si>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</si>
  <si>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</si>
  <si>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</si>
  <si>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</si>
  <si>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</si>
  <si>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</si>
  <si>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</si>
  <si>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</si>
  <si>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</si>
  <si>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</si>
  <si>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</si>
  <si>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</si>
  <si>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</si>
  <si>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</si>
  <si>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</si>
  <si>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</si>
  <si>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</si>
  <si>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</si>
  <si>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</si>
  <si>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</si>
  <si>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</si>
  <si>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</si>
  <si>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</si>
  <si>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</si>
  <si>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</si>
  <si>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</si>
  <si>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</si>
  <si>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</si>
  <si>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</si>
  <si>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</si>
  <si>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</si>
  <si>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</si>
  <si>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</si>
  <si>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</si>
  <si>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</si>
  <si>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</si>
  <si>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</si>
  <si>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</si>
  <si>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</si>
  <si>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</si>
  <si>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</si>
  <si>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</si>
  <si>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</si>
  <si>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</si>
  <si>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</si>
  <si>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</si>
  <si>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</si>
  <si>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</si>
  <si>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</si>
  <si>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</si>
  <si>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</si>
  <si>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</si>
  <si>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</si>
  <si>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</si>
  <si>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</si>
  <si>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</si>
  <si>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</si>
  <si>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</si>
  <si>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</si>
  <si>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</si>
  <si>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</si>
  <si>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</si>
  <si>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</si>
  <si>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</si>
  <si>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</si>
  <si>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</si>
  <si>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</si>
  <si>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</si>
  <si>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</si>
  <si>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</si>
  <si>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</si>
  <si>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</si>
  <si>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</si>
  <si>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</si>
  <si>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</si>
  <si>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</si>
  <si>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</si>
  <si>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</si>
  <si>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</si>
  <si>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</si>
  <si>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</si>
  <si>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</si>
  <si>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</si>
  <si>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</si>
  <si>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</si>
  <si>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</si>
  <si>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</si>
  <si>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</si>
  <si>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</si>
  <si>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</si>
  <si>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</si>
  <si>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</si>
  <si>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</si>
  <si>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</si>
  <si>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</si>
  <si>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</si>
  <si>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</si>
  <si>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</si>
  <si>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</si>
  <si>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</si>
  <si>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</si>
  <si>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</si>
  <si>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</si>
  <si>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</si>
  <si>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</si>
  <si>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</si>
  <si>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</si>
  <si>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</si>
  <si>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</si>
  <si>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</si>
  <si>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</si>
  <si>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</si>
  <si>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</si>
  <si>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</si>
  <si>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</si>
  <si>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</si>
  <si>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</si>
  <si>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</si>
  <si>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</si>
  <si>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</si>
  <si>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</si>
  <si>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</si>
  <si>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</si>
  <si>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</si>
  <si>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</si>
  <si>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</si>
  <si>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</si>
  <si>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</si>
  <si>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</si>
  <si>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</si>
  <si>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</si>
  <si>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</si>
  <si>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</si>
  <si>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</si>
  <si>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</si>
  <si>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</si>
  <si>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</si>
  <si>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</si>
  <si>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</si>
  <si>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</si>
  <si>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</si>
  <si>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</si>
  <si>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</si>
  <si>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</si>
  <si>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</si>
  <si>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</si>
  <si>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</si>
  <si>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</si>
  <si>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</si>
  <si>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</si>
  <si>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</si>
  <si>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</si>
  <si>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</si>
  <si>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</si>
  <si>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</si>
  <si>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</si>
  <si>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</si>
  <si>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</si>
  <si>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</si>
  <si>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</si>
  <si>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</si>
  <si>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</si>
  <si>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</si>
  <si>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</si>
  <si>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</si>
  <si>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</si>
  <si>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</si>
  <si>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</si>
  <si>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</si>
  <si>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</si>
  <si>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</si>
  <si>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</si>
  <si>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</si>
  <si>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</si>
  <si>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</si>
  <si>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</si>
  <si>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</si>
  <si>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</si>
  <si>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</si>
  <si>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</si>
  <si>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</si>
  <si>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</si>
  <si>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</si>
  <si>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</si>
  <si>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</si>
  <si>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</si>
  <si>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</si>
  <si>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</si>
  <si>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</si>
  <si>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</si>
  <si>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</si>
  <si>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</si>
  <si>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</si>
  <si>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</si>
  <si>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</si>
  <si>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</si>
  <si>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</si>
  <si>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</si>
  <si>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</si>
  <si>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</si>
  <si>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</si>
  <si>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</si>
  <si>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</si>
  <si>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</si>
  <si>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</si>
  <si>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</si>
  <si>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</si>
  <si>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</si>
  <si>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</si>
  <si>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</si>
  <si>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</si>
  <si>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</si>
  <si>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</si>
  <si>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</si>
  <si>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</si>
  <si>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</si>
  <si>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</si>
  <si>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</si>
  <si>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</si>
  <si>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</si>
  <si>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</si>
  <si>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</si>
  <si>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</si>
  <si>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</si>
  <si>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</si>
  <si>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</si>
  <si>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</si>
  <si>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</si>
  <si>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</si>
  <si>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</si>
  <si>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</si>
  <si>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</si>
  <si>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</si>
  <si>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</si>
  <si>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</si>
  <si>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</si>
  <si>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</si>
  <si>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</si>
  <si>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</si>
  <si>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</si>
  <si>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</si>
  <si>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</si>
  <si>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</si>
  <si>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</si>
  <si>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</si>
  <si>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</si>
  <si>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</si>
  <si>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</si>
  <si>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</si>
  <si>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</si>
  <si>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</si>
  <si>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</si>
  <si>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</si>
  <si>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</si>
  <si>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</si>
  <si>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</si>
  <si>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</si>
  <si>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</si>
  <si>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</si>
  <si>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</si>
  <si>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</si>
  <si>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</si>
  <si>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</si>
  <si>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</si>
  <si>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</si>
  <si>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</si>
  <si>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</si>
  <si>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</si>
  <si>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</si>
  <si>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</si>
  <si>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</si>
  <si>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</si>
  <si>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</si>
  <si>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</si>
  <si>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</si>
  <si>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</si>
  <si>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</si>
  <si>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</si>
  <si>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</si>
  <si>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</si>
  <si>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</si>
  <si>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</si>
  <si>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</si>
  <si>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</si>
  <si>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</si>
  <si>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</si>
  <si>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</si>
  <si>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</si>
  <si>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</si>
  <si>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</si>
  <si>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</si>
  <si>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</si>
  <si>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</si>
  <si>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</si>
  <si>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</si>
  <si>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</si>
  <si>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</si>
  <si>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</si>
  <si>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</si>
  <si>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</si>
  <si>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</si>
  <si>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</si>
  <si>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</si>
  <si>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</si>
  <si>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</si>
  <si>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</si>
  <si>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</si>
  <si>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</si>
  <si>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</si>
  <si>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</si>
  <si>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</si>
  <si>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</si>
  <si>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</si>
  <si>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</si>
  <si>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</si>
  <si>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</si>
  <si>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</si>
  <si>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</si>
  <si>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</si>
  <si>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</si>
  <si>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</si>
  <si>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</si>
  <si>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</si>
  <si>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</si>
  <si>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</si>
  <si>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</si>
  <si>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</si>
  <si>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</si>
  <si>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</si>
  <si>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</si>
  <si>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</si>
  <si>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</si>
  <si>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</si>
  <si>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</si>
  <si>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</si>
  <si>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</si>
  <si>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</si>
  <si>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</si>
  <si>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</si>
  <si>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</si>
  <si>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</si>
  <si>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</si>
  <si>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</si>
  <si>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</si>
  <si>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</si>
  <si>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</si>
  <si>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</si>
  <si>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</si>
  <si>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</si>
  <si>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</si>
  <si>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</si>
  <si>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</si>
  <si>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</si>
  <si>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</si>
  <si>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</si>
  <si>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</si>
  <si>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</si>
  <si>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</si>
  <si>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</si>
  <si>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</si>
  <si>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</si>
  <si>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</si>
  <si>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</si>
  <si>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</si>
  <si>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</si>
  <si>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</si>
  <si>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</si>
  <si>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</si>
  <si>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</si>
  <si>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</si>
  <si>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</si>
  <si>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</si>
  <si>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</si>
  <si>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</si>
  <si>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</si>
  <si>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</si>
  <si>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</si>
  <si>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</si>
  <si>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</si>
  <si>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</si>
  <si>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</si>
  <si>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</si>
  <si>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</si>
  <si>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</si>
  <si>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</si>
  <si>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</si>
  <si>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</si>
  <si>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</si>
  <si>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</si>
  <si>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</si>
  <si>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</si>
  <si>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</si>
  <si>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</si>
  <si>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</si>
  <si>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</si>
  <si>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</si>
  <si>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</si>
  <si>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</si>
  <si>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</si>
  <si>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</si>
  <si>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</si>
  <si>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</si>
  <si>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</si>
  <si>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</si>
  <si>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</si>
  <si>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</si>
  <si>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</si>
  <si>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</si>
  <si>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</si>
  <si>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</si>
  <si>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</si>
  <si>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</si>
  <si>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</si>
  <si>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</si>
  <si>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</si>
  <si>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</si>
  <si>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</si>
  <si>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</si>
  <si>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</si>
  <si>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</si>
  <si>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</si>
  <si>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</si>
  <si>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</si>
  <si>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</si>
  <si>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</si>
  <si>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</si>
  <si>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</si>
  <si>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</si>
  <si>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</si>
  <si>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</si>
  <si>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</si>
  <si>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</si>
  <si>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</si>
  <si>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</si>
  <si>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</si>
  <si>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</si>
  <si>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</si>
  <si>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</si>
  <si>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</si>
  <si>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</si>
  <si>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</si>
  <si>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</si>
  <si>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</si>
  <si>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</si>
  <si>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</si>
  <si>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</si>
  <si>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</si>
  <si>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</si>
  <si>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</si>
  <si>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</si>
  <si>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</si>
  <si>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</si>
  <si>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</si>
  <si>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</si>
  <si>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</si>
  <si>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</si>
  <si>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</si>
  <si>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</si>
  <si>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</si>
  <si>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</si>
  <si>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</si>
  <si>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</si>
  <si>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</si>
  <si>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</si>
  <si>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</si>
  <si>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</si>
  <si>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</si>
  <si>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</si>
  <si>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</si>
  <si>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</si>
  <si>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</si>
  <si>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</si>
  <si>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</si>
  <si>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</si>
  <si>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</si>
  <si>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</si>
  <si>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</si>
  <si>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</si>
  <si>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</si>
  <si>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</si>
  <si>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</si>
  <si>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</si>
  <si>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</si>
  <si>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</si>
  <si>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</si>
  <si>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</si>
  <si>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</si>
  <si>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</si>
  <si>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</si>
  <si>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</si>
  <si>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</si>
  <si>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</si>
  <si>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</si>
  <si>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</si>
  <si>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</si>
  <si>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</si>
  <si>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</si>
  <si>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</si>
  <si>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</si>
  <si>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</si>
  <si>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</si>
  <si>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</si>
  <si>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</si>
  <si>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</si>
  <si>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</si>
  <si>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</si>
  <si>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</si>
  <si>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</si>
  <si>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</si>
  <si>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</si>
  <si>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</si>
  <si>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</si>
  <si>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</si>
  <si>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</si>
  <si>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</si>
  <si>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</si>
  <si>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</si>
  <si>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</si>
  <si>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</si>
  <si>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</si>
  <si>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</si>
  <si>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</si>
  <si>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</si>
  <si>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</si>
  <si>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</si>
  <si>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</si>
  <si>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</si>
  <si>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</si>
  <si>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</si>
  <si>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</si>
  <si>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</si>
  <si>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</si>
  <si>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</si>
  <si>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</si>
  <si>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</si>
  <si>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</si>
  <si>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</si>
  <si>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</si>
  <si>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</si>
  <si>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</si>
  <si>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</si>
  <si>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</si>
  <si>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</si>
  <si>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</si>
  <si>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</si>
  <si>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</si>
  <si>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</si>
  <si>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</si>
  <si>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</si>
  <si>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</si>
  <si>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</si>
  <si>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</si>
  <si>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</si>
  <si>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</si>
  <si>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</si>
  <si>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</si>
  <si>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</si>
  <si>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</si>
  <si>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</si>
  <si>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</si>
  <si>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</si>
  <si>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</si>
  <si>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</si>
  <si>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</si>
  <si>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</si>
  <si>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</si>
  <si>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</si>
  <si>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</si>
  <si>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</si>
  <si>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</si>
  <si>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</si>
  <si>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</si>
  <si>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</si>
  <si>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</si>
  <si>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</si>
  <si>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</si>
  <si>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</si>
  <si>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</si>
  <si>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</si>
  <si>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</si>
  <si>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</si>
  <si>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</si>
  <si>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</si>
  <si>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</si>
  <si>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</si>
  <si>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</si>
  <si>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</si>
  <si>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</si>
  <si>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</si>
  <si>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</si>
  <si>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</si>
  <si>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</si>
  <si>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</si>
  <si>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</si>
  <si>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</si>
  <si>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</si>
  <si>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</si>
  <si>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</si>
  <si>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</si>
  <si>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</si>
  <si>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</si>
  <si>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</si>
  <si>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</si>
  <si>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</si>
  <si>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</si>
  <si>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</si>
  <si>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</si>
  <si>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</si>
  <si>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</si>
  <si>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</si>
  <si>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</si>
  <si>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</si>
  <si>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</si>
  <si>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</si>
  <si>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</si>
  <si>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</si>
  <si>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</si>
  <si>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</si>
  <si>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</si>
  <si>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</si>
  <si>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</si>
  <si>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</si>
  <si>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</si>
  <si>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</si>
  <si>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</si>
  <si>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</si>
  <si>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</si>
  <si>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</si>
  <si>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</si>
  <si>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</si>
  <si>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</si>
  <si>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</si>
  <si>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</si>
  <si>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</si>
  <si>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</si>
  <si>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</si>
  <si>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</si>
  <si>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</si>
  <si>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</si>
  <si>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</si>
  <si>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</si>
  <si>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</si>
  <si>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</si>
  <si>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</si>
  <si>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</si>
  <si>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</si>
  <si>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</si>
  <si>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</si>
  <si>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</si>
  <si>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</si>
  <si>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</si>
  <si>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</si>
  <si>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</si>
  <si>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</si>
  <si>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</si>
  <si>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</si>
  <si>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</si>
  <si>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</si>
  <si>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</si>
  <si>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</si>
  <si>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</si>
  <si>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</si>
  <si>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</si>
  <si>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</si>
  <si>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</si>
  <si>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</si>
  <si>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</si>
  <si>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</si>
  <si>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</si>
  <si>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</si>
  <si>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</si>
  <si>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</si>
  <si>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</si>
  <si>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</si>
  <si>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</si>
  <si>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</si>
  <si>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</si>
  <si>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</si>
  <si>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</si>
  <si>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</si>
  <si>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</si>
  <si>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</si>
  <si>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</si>
  <si>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</si>
  <si>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</si>
  <si>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</si>
  <si>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</si>
  <si>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</si>
  <si>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</si>
  <si>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</si>
  <si>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</si>
  <si>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</si>
  <si>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</si>
  <si>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</si>
  <si>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</si>
  <si>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</si>
  <si>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</si>
  <si>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</si>
  <si>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</si>
  <si>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</si>
  <si>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</si>
  <si>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</si>
  <si>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</si>
  <si>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</si>
  <si>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</si>
  <si>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</si>
  <si>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</si>
  <si>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</si>
  <si>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</si>
  <si>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</si>
  <si>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</si>
  <si>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</si>
  <si>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</si>
  <si>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</si>
  <si>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</si>
  <si>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</si>
  <si>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</si>
  <si>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</si>
  <si>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</si>
  <si>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</si>
  <si>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</si>
  <si>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</si>
  <si>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</si>
  <si>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</si>
  <si>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</si>
  <si>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</si>
  <si>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</si>
  <si>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</si>
  <si>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</si>
  <si>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</si>
  <si>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</si>
  <si>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</si>
  <si>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</si>
  <si>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</si>
  <si>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</si>
  <si>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</si>
  <si>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</si>
  <si>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</si>
  <si>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</si>
  <si>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</si>
  <si>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</si>
  <si>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</si>
  <si>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</si>
  <si>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</si>
  <si>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</si>
  <si>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</si>
  <si>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</si>
  <si>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</si>
  <si>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</si>
  <si>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</si>
  <si>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</si>
  <si>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</si>
  <si>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</si>
  <si>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</si>
  <si>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</si>
  <si>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</si>
  <si>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</si>
  <si>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</si>
  <si>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</si>
  <si>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</si>
  <si>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</si>
  <si>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</si>
  <si>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</si>
  <si>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</si>
  <si>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</si>
  <si>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</si>
  <si>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</si>
  <si>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</si>
  <si>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</si>
  <si>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</si>
  <si>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</si>
  <si>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</si>
  <si>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</si>
  <si>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</si>
  <si>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</si>
  <si>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</si>
  <si>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</si>
  <si>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</si>
  <si>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</si>
  <si>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</si>
  <si>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</si>
  <si>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</si>
  <si>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</si>
  <si>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</si>
  <si>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</si>
  <si>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</si>
  <si>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</si>
  <si>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</si>
  <si>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</si>
  <si>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</si>
  <si>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</si>
  <si>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</si>
  <si>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</si>
  <si>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</si>
  <si>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</si>
  <si>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</si>
  <si>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</si>
  <si>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</si>
  <si>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</si>
  <si>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</si>
  <si>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</si>
  <si>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</si>
  <si>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</si>
  <si>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</si>
  <si>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</si>
  <si>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</si>
  <si>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</si>
  <si>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</si>
  <si>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</si>
  <si>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</si>
  <si>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</si>
  <si>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</si>
  <si>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</si>
  <si>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</si>
  <si>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</si>
  <si>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</si>
  <si>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</si>
  <si>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</si>
  <si>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</si>
  <si>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</si>
  <si>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</si>
  <si>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</si>
  <si>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</si>
  <si>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</si>
  <si>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</si>
  <si>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</si>
  <si>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</si>
  <si>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</si>
  <si>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</si>
  <si>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</si>
  <si>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</si>
  <si>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</si>
  <si>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</si>
  <si>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</si>
  <si>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</si>
  <si>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</si>
  <si>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</si>
  <si>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</si>
  <si>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</si>
  <si>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</si>
  <si>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</si>
  <si>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</si>
  <si>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</si>
  <si>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</si>
  <si>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</si>
  <si>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</si>
  <si>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</si>
  <si>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</si>
  <si>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</si>
  <si>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</si>
  <si>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</si>
  <si>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</si>
  <si>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</si>
  <si>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</si>
  <si>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</si>
  <si>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</si>
  <si>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</si>
  <si>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</si>
  <si>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</si>
  <si>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</si>
  <si>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</si>
  <si>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</si>
  <si>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</si>
  <si>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</si>
  <si>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</si>
  <si>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</si>
  <si>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</si>
  <si>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</si>
  <si>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</si>
  <si>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</si>
  <si>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</si>
  <si>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</si>
  <si>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</si>
  <si>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</si>
  <si>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</si>
  <si>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</si>
  <si>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</si>
  <si>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</si>
  <si>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</si>
  <si>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</si>
  <si>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</si>
  <si>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</si>
  <si>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</si>
  <si>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</si>
  <si>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</si>
  <si>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</si>
  <si>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</si>
  <si>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</si>
  <si>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</si>
  <si>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</si>
  <si>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</si>
  <si>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</si>
  <si>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</si>
  <si>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</si>
  <si>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</si>
  <si>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</si>
  <si>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</si>
  <si>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</si>
  <si>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</si>
  <si>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</si>
  <si>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</si>
  <si>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</si>
  <si>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</si>
  <si>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</si>
  <si>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</si>
  <si>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</si>
  <si>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</si>
  <si>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</si>
  <si>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</si>
  <si>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</si>
  <si>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</si>
  <si>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</si>
  <si>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</si>
  <si>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</si>
  <si>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</si>
  <si>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</si>
  <si>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</si>
  <si>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</si>
  <si>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</si>
  <si>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</si>
  <si>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</si>
  <si>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</si>
  <si>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</si>
  <si>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</si>
  <si>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</si>
  <si>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</si>
  <si>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</si>
  <si>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</si>
  <si>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</si>
  <si>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</si>
  <si>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</si>
  <si>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</si>
  <si>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</si>
  <si>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</si>
  <si>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</si>
  <si>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</si>
  <si>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</si>
  <si>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</si>
  <si>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</si>
  <si>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</si>
  <si>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</si>
  <si>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</si>
  <si>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</si>
  <si>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</si>
  <si>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</si>
  <si>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</si>
  <si>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</si>
  <si>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</si>
  <si>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</si>
  <si>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</si>
  <si>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</si>
  <si>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</si>
  <si>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</si>
  <si>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</si>
  <si>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</si>
  <si>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</si>
  <si>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</si>
  <si>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</si>
  <si>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</si>
  <si>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</si>
  <si>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</si>
  <si>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</si>
  <si>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</si>
  <si>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</si>
  <si>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</si>
  <si>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</si>
  <si>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</si>
  <si>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</si>
  <si>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</si>
  <si>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</si>
  <si>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</si>
  <si>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</si>
  <si>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</si>
  <si>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</si>
  <si>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</si>
  <si>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</si>
  <si>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</si>
  <si>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</si>
  <si>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</si>
  <si>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</si>
  <si>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</si>
  <si>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</si>
  <si>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</si>
  <si>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</si>
  <si>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</si>
  <si>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</si>
  <si>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</si>
  <si>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</si>
  <si>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</si>
  <si>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</si>
  <si>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</si>
  <si>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</si>
  <si>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</si>
  <si>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</si>
  <si>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</si>
  <si>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</si>
  <si>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</si>
  <si>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</si>
  <si>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</si>
  <si>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</si>
  <si>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</si>
  <si>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</si>
  <si>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</si>
  <si>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</si>
  <si>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</si>
  <si>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</si>
  <si>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</si>
  <si>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</si>
  <si>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</si>
  <si>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</si>
  <si>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</si>
  <si>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</si>
  <si>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</si>
  <si>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</si>
  <si>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</si>
  <si>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</si>
  <si>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</si>
  <si>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</si>
  <si>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</si>
  <si>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</si>
  <si>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</si>
  <si>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</si>
  <si>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</si>
  <si>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</si>
  <si>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</si>
  <si>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</si>
  <si>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</si>
  <si>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</si>
  <si>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</si>
  <si>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</si>
  <si>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</si>
  <si>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</si>
  <si>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</si>
  <si>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</si>
  <si>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</si>
  <si>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</si>
  <si>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</si>
  <si>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</si>
  <si>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</si>
  <si>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</si>
  <si>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</si>
  <si>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</si>
  <si>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</si>
  <si>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</si>
  <si>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</si>
  <si>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</si>
  <si>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</si>
  <si>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</si>
  <si>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</si>
  <si>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</si>
  <si>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</si>
  <si>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</si>
  <si>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</si>
  <si>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</si>
  <si>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</si>
  <si>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</si>
  <si>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</si>
  <si>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</si>
  <si>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</si>
  <si>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</si>
  <si>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</si>
  <si>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</si>
  <si>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</si>
  <si>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</si>
  <si>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</si>
  <si>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</si>
  <si>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</si>
  <si>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</si>
  <si>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</si>
  <si>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</si>
  <si>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</si>
  <si>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</si>
  <si>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</si>
  <si>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</si>
  <si>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</si>
  <si>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</si>
  <si>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</si>
  <si>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</si>
  <si>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</si>
  <si>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</si>
  <si>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</si>
  <si>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</si>
  <si>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</si>
  <si>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</si>
  <si>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</si>
  <si>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</si>
  <si>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</si>
  <si>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</si>
  <si>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</si>
  <si>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</si>
  <si>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</si>
  <si>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</si>
  <si>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</si>
  <si>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</si>
  <si>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</si>
  <si>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</si>
  <si>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</si>
  <si>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</si>
  <si>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</si>
  <si>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</si>
  <si>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</si>
  <si>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</si>
  <si>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</si>
  <si>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</si>
  <si>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</si>
  <si>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</si>
  <si>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</si>
  <si>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</si>
  <si>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</si>
  <si>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</si>
  <si>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</si>
  <si>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</si>
  <si>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</si>
  <si>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</si>
  <si>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</si>
  <si>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</si>
  <si>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</si>
  <si>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</si>
  <si>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</si>
  <si>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</si>
  <si>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</si>
  <si>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</si>
  <si>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</si>
  <si>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</si>
  <si>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</si>
  <si>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</si>
  <si>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</si>
  <si>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</si>
  <si>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</si>
  <si>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</si>
  <si>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</si>
  <si>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</si>
  <si>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</si>
  <si>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</si>
  <si>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</si>
  <si>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</si>
  <si>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</si>
  <si>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</si>
  <si>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</si>
  <si>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</si>
  <si>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</si>
  <si>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</si>
  <si>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</si>
  <si>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</si>
  <si>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</si>
  <si>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</si>
  <si>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</si>
  <si>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</si>
  <si>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</si>
  <si>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</si>
  <si>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</si>
  <si>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</si>
  <si>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</si>
  <si>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</si>
  <si>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</si>
  <si>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</si>
  <si>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</si>
  <si>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</si>
  <si>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</si>
  <si>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</si>
  <si>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</si>
  <si>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</si>
  <si>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</si>
  <si>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</si>
  <si>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</si>
  <si>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</si>
  <si>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</si>
  <si>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</si>
  <si>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</si>
  <si>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</si>
  <si>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</si>
  <si>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</si>
  <si>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</si>
  <si>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</si>
  <si>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</si>
  <si>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</si>
  <si>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</si>
  <si>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</si>
  <si>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</si>
  <si>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</si>
  <si>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</si>
  <si>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</si>
  <si>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</si>
  <si>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</si>
  <si>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</si>
  <si>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</si>
  <si>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</si>
  <si>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</si>
  <si>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</si>
  <si>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</si>
  <si>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</si>
  <si>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</si>
  <si>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</si>
  <si>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</si>
  <si>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</si>
  <si>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</si>
  <si>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</si>
  <si>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</si>
  <si>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</si>
  <si>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</si>
  <si>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</si>
  <si>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</si>
  <si>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</si>
  <si>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</si>
  <si>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</si>
  <si>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</si>
  <si>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</si>
  <si>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</si>
  <si>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</si>
  <si>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</si>
  <si>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</si>
  <si>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</si>
  <si>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</si>
  <si>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</si>
  <si>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</si>
  <si>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</si>
  <si>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</si>
  <si>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</si>
  <si>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</si>
  <si>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</si>
  <si>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</si>
  <si>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</si>
  <si>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</si>
  <si>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</si>
  <si>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</si>
  <si>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</si>
  <si>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</si>
  <si>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</si>
  <si>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</si>
  <si>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</si>
  <si>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</si>
  <si>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</si>
  <si>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</si>
  <si>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</si>
  <si>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</si>
  <si>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</si>
  <si>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</si>
  <si>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</si>
  <si>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</si>
  <si>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</si>
  <si>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</si>
  <si>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</si>
  <si>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</si>
  <si>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</si>
  <si>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</si>
  <si>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</si>
  <si>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</si>
  <si>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</si>
  <si>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</si>
  <si>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</si>
  <si>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</si>
  <si>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</si>
  <si>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</si>
  <si>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</si>
  <si>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</si>
  <si>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</si>
  <si>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</si>
  <si>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</si>
  <si>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</si>
  <si>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</si>
  <si>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</si>
  <si>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</si>
  <si>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</si>
  <si>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</si>
  <si>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</si>
  <si>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</si>
  <si>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</si>
  <si>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</si>
  <si>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</si>
  <si>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</si>
  <si>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</si>
  <si>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</si>
  <si>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</si>
  <si>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</si>
  <si>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</si>
  <si>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</si>
  <si>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</si>
  <si>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</si>
  <si>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</si>
  <si>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</si>
  <si>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</si>
  <si>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</si>
  <si>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</si>
  <si>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</si>
  <si>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</si>
  <si>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</si>
  <si>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</si>
  <si>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</si>
  <si>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</si>
  <si>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</si>
  <si>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</si>
  <si>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</si>
  <si>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</si>
  <si>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</si>
  <si>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</si>
  <si>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</si>
  <si>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</si>
  <si>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</si>
  <si>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</si>
  <si>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</si>
  <si>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</si>
  <si>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</si>
  <si>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</si>
  <si>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</si>
  <si>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</si>
  <si>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</si>
  <si>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</si>
  <si>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</si>
  <si>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</si>
  <si>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</si>
  <si>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</si>
  <si>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</si>
  <si>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</si>
  <si>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</si>
  <si>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</si>
  <si>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</si>
  <si>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</si>
  <si>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</si>
  <si>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</si>
  <si>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</si>
  <si>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</si>
  <si>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</si>
  <si>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</si>
  <si>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</si>
  <si>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</si>
  <si>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</si>
  <si>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</si>
  <si>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</si>
  <si>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</si>
  <si>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</si>
  <si>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</si>
  <si>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</si>
  <si>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</si>
  <si>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</si>
  <si>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</si>
  <si>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</si>
  <si>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</si>
  <si>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</si>
  <si>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</si>
  <si>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</si>
  <si>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</si>
  <si>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</si>
  <si>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</si>
  <si>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</si>
  <si>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</si>
  <si>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</si>
  <si>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</si>
  <si>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</si>
  <si>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</si>
  <si>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</si>
  <si>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</si>
  <si>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</si>
  <si>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</si>
  <si>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</si>
  <si>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</si>
  <si>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</si>
  <si>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</si>
  <si>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</si>
  <si>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</si>
  <si>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</si>
  <si>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</si>
  <si>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</si>
  <si>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</si>
  <si>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</si>
  <si>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</si>
  <si>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</si>
  <si>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</si>
  <si>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</si>
  <si>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</si>
  <si>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</si>
  <si>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</si>
  <si>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</si>
  <si>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</si>
  <si>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</si>
  <si>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</si>
  <si>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</si>
  <si>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</si>
  <si>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</si>
  <si>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</si>
  <si>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</si>
  <si>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</si>
  <si>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</si>
  <si>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</si>
  <si>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</si>
  <si>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</si>
  <si>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</si>
  <si>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</si>
  <si>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</si>
  <si>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</si>
  <si>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</si>
  <si>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</si>
  <si>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</si>
  <si>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</si>
  <si>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</si>
  <si>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</si>
  <si>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</si>
  <si>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</si>
  <si>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</si>
  <si>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</si>
  <si>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</si>
  <si>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</si>
  <si>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</si>
  <si>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</si>
  <si>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</si>
  <si>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</si>
  <si>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</si>
  <si>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</si>
  <si>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</si>
  <si>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</si>
  <si>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</si>
  <si>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</si>
  <si>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</si>
  <si>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</si>
  <si>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</si>
  <si>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</si>
  <si>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</si>
  <si>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</si>
  <si>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</si>
  <si>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</si>
  <si>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</si>
  <si>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</si>
  <si>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</si>
  <si>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</si>
  <si>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</si>
  <si>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</si>
  <si>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</si>
  <si>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</si>
  <si>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</si>
  <si>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</si>
  <si>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</si>
  <si>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</si>
  <si>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</si>
  <si>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</si>
  <si>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</si>
  <si>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</si>
  <si>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</si>
  <si>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</si>
  <si>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</si>
  <si>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</si>
  <si>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</si>
  <si>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</si>
  <si>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</si>
  <si>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</si>
  <si>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</si>
  <si>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</si>
  <si>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</si>
  <si>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</si>
  <si>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</si>
  <si>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</si>
  <si>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</si>
  <si>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</si>
  <si>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</si>
  <si>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</si>
  <si>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</si>
  <si>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</si>
  <si>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</si>
  <si>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</si>
  <si>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</si>
  <si>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</si>
  <si>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</si>
  <si>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</si>
  <si>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</si>
  <si>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</si>
  <si>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</si>
  <si>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</si>
  <si>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</si>
  <si>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</si>
  <si>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</si>
  <si>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</si>
  <si>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</si>
  <si>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</si>
  <si>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</si>
  <si>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</si>
  <si>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</si>
  <si>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</si>
  <si>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</si>
  <si>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</si>
  <si>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</si>
  <si>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</si>
  <si>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</si>
  <si>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</si>
  <si>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</si>
  <si>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</si>
  <si>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</si>
  <si>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</si>
  <si>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</si>
  <si>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</si>
  <si>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</si>
  <si>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</si>
  <si>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</si>
  <si>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</si>
  <si>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</si>
  <si>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</si>
  <si>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</si>
  <si>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</si>
  <si>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</si>
  <si>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</si>
  <si>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</si>
  <si>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</si>
  <si>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</si>
  <si>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</si>
  <si>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</si>
  <si>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</si>
  <si>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</si>
  <si>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</si>
  <si>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</si>
  <si>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</si>
  <si>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</si>
  <si>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</si>
  <si>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</si>
  <si>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</si>
  <si>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</si>
  <si>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</si>
  <si>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</si>
  <si>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</si>
  <si>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</si>
  <si>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</si>
  <si>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</si>
  <si>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</si>
  <si>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</si>
  <si>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</si>
  <si>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</si>
  <si>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</si>
  <si>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</si>
  <si>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</si>
  <si>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</si>
  <si>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</si>
  <si>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</si>
  <si>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</si>
  <si>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</si>
  <si>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</si>
  <si>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</si>
  <si>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</si>
  <si>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</si>
  <si>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</si>
  <si>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</si>
  <si>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</si>
  <si>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</si>
  <si>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</si>
  <si>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</si>
  <si>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</si>
  <si>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</si>
  <si>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</si>
  <si>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</si>
  <si>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</si>
  <si>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</si>
  <si>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</si>
  <si>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</si>
  <si>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</si>
  <si>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</si>
  <si>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</si>
  <si>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</si>
  <si>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</si>
  <si>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</si>
  <si>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</si>
  <si>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</si>
  <si>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</si>
  <si>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</si>
  <si>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</si>
  <si>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</si>
  <si>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</si>
  <si>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</si>
  <si>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</si>
  <si>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</si>
  <si>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</si>
  <si>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</si>
  <si>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</si>
  <si>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</si>
  <si>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</si>
  <si>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</si>
  <si>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</si>
  <si>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</si>
  <si>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</si>
  <si>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</si>
  <si>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</si>
  <si>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</si>
  <si>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</si>
  <si>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</si>
  <si>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</si>
  <si>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</si>
  <si>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</si>
  <si>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</si>
  <si>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</si>
  <si>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</si>
  <si>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</si>
  <si>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</si>
  <si>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</si>
  <si>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</si>
  <si>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</si>
  <si>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</si>
  <si>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</si>
  <si>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</si>
  <si>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</si>
  <si>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</si>
  <si>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</si>
  <si>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</si>
  <si>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</si>
  <si>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</si>
  <si>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</si>
  <si>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</si>
  <si>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</si>
  <si>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</si>
  <si>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</si>
  <si>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</si>
  <si>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</si>
  <si>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</si>
  <si>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</si>
  <si>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</si>
  <si>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</si>
  <si>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</si>
  <si>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</si>
  <si>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</si>
  <si>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</si>
  <si>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</si>
  <si>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</si>
  <si>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</si>
  <si>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</si>
  <si>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</si>
  <si>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</si>
  <si>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</si>
  <si>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</si>
  <si>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</si>
  <si>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</si>
  <si>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</si>
  <si>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</si>
  <si>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</si>
  <si>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</si>
  <si>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</si>
  <si>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</si>
  <si>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</si>
  <si>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</si>
  <si>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</si>
  <si>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</si>
  <si>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</si>
  <si>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</si>
  <si>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</si>
  <si>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</si>
  <si>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</si>
  <si>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</si>
  <si>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</si>
  <si>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</si>
  <si>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</si>
  <si>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</si>
  <si>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</si>
  <si>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</si>
  <si>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</si>
  <si>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</si>
  <si>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</si>
  <si>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</si>
  <si>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</si>
  <si>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</si>
  <si>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</si>
  <si>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</si>
  <si>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</si>
  <si>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</si>
  <si>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</si>
  <si>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</si>
  <si>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</si>
  <si>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</si>
  <si>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</si>
  <si>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</si>
  <si>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</si>
  <si>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</si>
  <si>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</si>
  <si>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</si>
  <si>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</si>
  <si>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</si>
  <si>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</si>
  <si>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</si>
  <si>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</si>
  <si>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</si>
  <si>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</si>
  <si>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</si>
  <si>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</si>
  <si>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</si>
  <si>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</si>
  <si>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</si>
  <si>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</si>
  <si>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</si>
  <si>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</si>
  <si>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</si>
  <si>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</si>
  <si>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</si>
  <si>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</si>
  <si>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</si>
  <si>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</si>
  <si>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</si>
  <si>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</si>
  <si>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</si>
  <si>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</si>
  <si>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</si>
  <si>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</si>
  <si>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</si>
  <si>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</si>
  <si>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</si>
  <si>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</si>
  <si>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</si>
  <si>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</si>
  <si>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</si>
  <si>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</si>
  <si>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</si>
  <si>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</si>
  <si>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</si>
  <si>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</si>
  <si>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</si>
  <si>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</si>
  <si>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</si>
  <si>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</si>
  <si>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</si>
  <si>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</si>
  <si>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</si>
  <si>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</si>
  <si>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</si>
  <si>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</si>
  <si>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</si>
  <si>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</si>
  <si>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</si>
  <si>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</si>
  <si>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</si>
  <si>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</si>
  <si>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</si>
  <si>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</si>
  <si>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</si>
  <si>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</si>
  <si>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</si>
  <si>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</si>
  <si>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</si>
  <si>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</si>
  <si>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</si>
  <si>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</si>
  <si>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</si>
  <si>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</si>
  <si>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</si>
  <si>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</si>
  <si>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</si>
  <si>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</si>
  <si>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</si>
  <si>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</si>
  <si>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</si>
  <si>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</si>
  <si>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</si>
  <si>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</si>
  <si>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</si>
  <si>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</si>
  <si>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</si>
  <si>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</si>
  <si>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</si>
  <si>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</si>
  <si>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</si>
  <si>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</si>
  <si>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</si>
  <si>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</si>
  <si>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</si>
  <si>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</si>
  <si>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</si>
  <si>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</si>
  <si>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</si>
  <si>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</si>
  <si>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</si>
  <si>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</si>
  <si>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</si>
  <si>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</si>
  <si>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</si>
  <si>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</si>
  <si>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</si>
  <si>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</si>
  <si>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</si>
  <si>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</si>
  <si>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</si>
  <si>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</si>
  <si>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</si>
  <si>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</si>
  <si>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</si>
  <si>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</si>
  <si>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</si>
  <si>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</si>
  <si>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</si>
  <si>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</si>
  <si>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</si>
  <si>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</si>
  <si>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</si>
  <si>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</si>
  <si>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</si>
  <si>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</si>
  <si>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</si>
  <si>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</si>
  <si>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</si>
  <si>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</si>
  <si>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</si>
  <si>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</si>
  <si>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</si>
  <si>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</si>
  <si>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</si>
  <si>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</si>
  <si>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</si>
  <si>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</si>
  <si>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</si>
  <si>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</si>
  <si>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</si>
  <si>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</si>
  <si>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</si>
  <si>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</si>
  <si>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</si>
  <si>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</si>
  <si>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</si>
  <si>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</si>
  <si>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</si>
  <si>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</si>
  <si>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</si>
  <si>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</si>
  <si>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</si>
  <si>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</si>
  <si>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</si>
  <si>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</si>
  <si>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</si>
  <si>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</si>
  <si>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</si>
  <si>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</si>
  <si>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</si>
  <si>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</si>
  <si>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</si>
  <si>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</si>
  <si>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</si>
  <si>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</si>
  <si>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</si>
  <si>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</si>
  <si>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</si>
  <si>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</si>
  <si>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</si>
  <si>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</si>
  <si>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</si>
  <si>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</si>
  <si>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</si>
  <si>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</si>
  <si>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</si>
  <si>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</si>
  <si>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</si>
  <si>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</si>
  <si>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</si>
  <si>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</si>
  <si>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</si>
  <si>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</si>
  <si>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</si>
  <si>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</si>
  <si>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</si>
  <si>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</si>
  <si>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</si>
  <si>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</si>
  <si>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</si>
  <si>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</si>
  <si>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</si>
  <si>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</si>
  <si>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</si>
  <si>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</si>
  <si>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</si>
  <si>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</si>
  <si>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</si>
  <si>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</si>
  <si>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</si>
  <si>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</si>
  <si>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</si>
  <si>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</si>
  <si>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</si>
  <si>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</si>
  <si>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</si>
  <si>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</si>
  <si>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</si>
  <si>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</si>
  <si>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</si>
  <si>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</si>
  <si>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</si>
  <si>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</si>
  <si>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</si>
  <si>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</si>
  <si>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</si>
  <si>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</si>
  <si>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</si>
  <si>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</si>
  <si>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</si>
  <si>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</si>
  <si>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</si>
  <si>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</si>
  <si>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</si>
  <si>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</si>
  <si>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</si>
  <si>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</si>
  <si>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</si>
  <si>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</si>
  <si>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</si>
  <si>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</si>
  <si>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</si>
  <si>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</si>
  <si>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</si>
  <si>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</si>
  <si>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</si>
  <si>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</si>
  <si>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</si>
  <si>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</si>
  <si>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</si>
  <si>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</si>
  <si>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</si>
  <si>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</si>
  <si>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</si>
  <si>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</si>
  <si>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</si>
  <si>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</si>
  <si>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</si>
  <si>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</si>
  <si>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</si>
  <si>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</si>
  <si>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</si>
  <si>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</si>
  <si>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</si>
  <si>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</si>
  <si>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</si>
  <si>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</si>
  <si>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</si>
  <si>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</si>
  <si>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</si>
  <si>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</si>
  <si>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</si>
  <si>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</si>
  <si>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</si>
  <si>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</si>
  <si>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</si>
  <si>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</si>
  <si>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</si>
  <si>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</si>
  <si>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</si>
  <si>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</si>
  <si>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</si>
  <si>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</si>
  <si>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</si>
  <si>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</si>
  <si>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</si>
  <si>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</si>
  <si>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</si>
  <si>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</si>
  <si>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</si>
  <si>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</si>
  <si>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</si>
  <si>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</si>
  <si>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</si>
  <si>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</si>
  <si>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</si>
  <si>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</si>
  <si>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</si>
  <si>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</si>
  <si>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</si>
  <si>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</si>
  <si>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</si>
  <si>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</si>
  <si>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</si>
  <si>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</si>
  <si>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</si>
  <si>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</si>
  <si>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</si>
  <si>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</si>
  <si>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</si>
  <si>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</si>
  <si>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</si>
  <si>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</si>
  <si>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</si>
  <si>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</si>
  <si>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</si>
  <si>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</si>
  <si>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</si>
  <si>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</si>
  <si>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</si>
  <si>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</si>
  <si>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</si>
  <si>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</si>
  <si>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</si>
  <si>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</si>
  <si>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</si>
  <si>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</si>
  <si>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</si>
  <si>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</si>
  <si>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</si>
  <si>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</si>
  <si>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</si>
  <si>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</si>
  <si>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</si>
  <si>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</si>
  <si>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</si>
  <si>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</si>
  <si>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</si>
  <si>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</si>
  <si>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</si>
  <si>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</si>
  <si>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</si>
  <si>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</si>
  <si>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</si>
  <si>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</si>
  <si>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</si>
  <si>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</si>
  <si>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</si>
  <si>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</si>
  <si>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</si>
  <si>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</si>
  <si>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</si>
  <si>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</si>
  <si>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</si>
  <si>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</si>
  <si>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</si>
  <si>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</si>
  <si>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</si>
  <si>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</si>
  <si>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</si>
  <si>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</si>
  <si>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</si>
  <si>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</si>
  <si>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</si>
  <si>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</si>
  <si>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</si>
  <si>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</si>
  <si>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</si>
  <si>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</si>
  <si>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</si>
  <si>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</si>
  <si>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</si>
  <si>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</si>
  <si>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</si>
  <si>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</si>
  <si>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</si>
  <si>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</si>
  <si>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</si>
  <si>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</si>
  <si>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</si>
  <si>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</si>
  <si>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</si>
  <si>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</si>
  <si>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</si>
  <si>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</si>
  <si>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</si>
  <si>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</si>
  <si>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</si>
  <si>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</si>
  <si>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</si>
  <si>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</si>
  <si>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</si>
  <si>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</si>
  <si>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</si>
  <si>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</si>
  <si>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</si>
  <si>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</si>
  <si>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</si>
  <si>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</si>
  <si>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</si>
  <si>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</si>
  <si>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</si>
  <si>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</si>
  <si>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</si>
  <si>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</si>
  <si>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</si>
  <si>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</si>
  <si>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</si>
  <si>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</si>
  <si>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</si>
  <si>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</si>
  <si>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</si>
  <si>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</si>
  <si>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</si>
  <si>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</si>
  <si>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</si>
  <si>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</si>
  <si>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</si>
  <si>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</si>
  <si>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</si>
  <si>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</si>
  <si>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</si>
  <si>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</si>
  <si>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</si>
  <si>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</si>
  <si>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</si>
  <si>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</si>
  <si>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</si>
  <si>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</si>
  <si>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</si>
  <si>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</si>
  <si>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</si>
  <si>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</si>
  <si>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</si>
  <si>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</si>
  <si>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</si>
  <si>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</si>
  <si>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</si>
  <si>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</si>
  <si>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</si>
  <si>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</si>
  <si>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</si>
  <si>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</si>
  <si>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</si>
  <si>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</si>
  <si>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</si>
  <si>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</si>
  <si>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</si>
  <si>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</si>
  <si>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</si>
  <si>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</si>
  <si>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</si>
  <si>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</si>
  <si>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</si>
  <si>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</si>
  <si>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</si>
  <si>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</si>
  <si>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</si>
  <si>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</si>
  <si>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</si>
  <si>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</si>
  <si>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</si>
  <si>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</si>
  <si>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</si>
  <si>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</si>
  <si>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</si>
  <si>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</si>
  <si>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</si>
  <si>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</si>
  <si>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</si>
  <si>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</si>
  <si>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</si>
  <si>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</si>
  <si>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</si>
  <si>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</si>
  <si>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</si>
  <si>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</si>
  <si>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</si>
  <si>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</si>
  <si>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</si>
  <si>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</si>
  <si>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</si>
  <si>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</si>
  <si>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</si>
  <si>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</si>
  <si>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</si>
  <si>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</si>
  <si>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</si>
  <si>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</si>
  <si>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</si>
  <si>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</si>
  <si>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</si>
  <si>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</si>
  <si>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</si>
  <si>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</si>
  <si>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</si>
  <si>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</si>
  <si>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</si>
  <si>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</si>
  <si>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</si>
  <si>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</si>
  <si>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</si>
  <si>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</si>
  <si>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</si>
  <si>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</si>
  <si>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</si>
  <si>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</si>
  <si>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</si>
  <si>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</si>
  <si>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</si>
  <si>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</si>
  <si>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</si>
  <si>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</si>
  <si>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</si>
  <si>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</si>
  <si>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</si>
  <si>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</si>
  <si>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</si>
  <si>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</si>
  <si>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</si>
  <si>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</si>
  <si>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</si>
  <si>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</si>
  <si>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</si>
  <si>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</si>
  <si>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</si>
  <si>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</si>
  <si>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</si>
  <si>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</si>
  <si>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</si>
  <si>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</si>
  <si>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</si>
  <si>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</si>
  <si>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</si>
  <si>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</si>
  <si>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</si>
  <si>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</si>
  <si>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</si>
  <si>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</si>
  <si>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</si>
  <si>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</si>
  <si>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</si>
  <si>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</si>
  <si>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</si>
  <si>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</si>
  <si>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</si>
  <si>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</si>
  <si>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</si>
  <si>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</si>
  <si>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</si>
  <si>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</si>
  <si>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</si>
  <si>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</si>
  <si>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</si>
  <si>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</si>
  <si>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</si>
  <si>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</si>
  <si>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</si>
  <si>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</si>
  <si>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</si>
  <si>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</si>
  <si>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</si>
  <si>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</si>
  <si>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</si>
  <si>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</si>
  <si>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</si>
  <si>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</si>
  <si>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</si>
  <si>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</si>
  <si>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</si>
  <si>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</si>
  <si>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</si>
  <si>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</si>
  <si>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</si>
  <si>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</si>
  <si>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</si>
  <si>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</si>
  <si>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</si>
  <si>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</si>
  <si>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</si>
  <si>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</si>
  <si>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</si>
  <si>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</si>
  <si>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</si>
  <si>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</si>
  <si>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</si>
  <si>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</si>
  <si>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</si>
  <si>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</si>
  <si>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</si>
  <si>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</si>
  <si>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AHT2158</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</si>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</sst>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335.96248587963055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45998.910911805557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45998.910911805557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45998.910911805557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45998.910911805557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45998.910911805557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45998.910911805557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45998.910911805557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45998.910911805557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45998.910911805557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45998.910911805557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45998.910911805557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45998.910911805557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45998.910911805557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45998.910911805557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45998.910911805557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45998.910911805557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45998.910911805557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45998.910911805557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45998.910911805557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45998.910911805557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45998.910911805557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45998.910911805557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45998.910911805557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45998.910911805557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45998.910911805557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45998.910911805557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45998.910911805557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45998.910911805557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45998.910911805557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45998.910911805557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45998.910911805557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45998.910911805557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45998.910911805557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45998.910911805557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45998.910911805557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45998.910911805557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45998.910911805557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45998.910911805557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45998.910911805557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45998.910911805557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45998.910911805557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45998.910911805557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45998.910911805557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45998.910911805557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45998.910911805557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45998.910911805557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45998.910911805557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45998.910911805557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45998.910911805557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45998.910911805557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45998.910911805557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45998.910911805557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45998.910911805557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45998.910911805557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45998.910911805557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45998.910911805557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45998.910911805557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45998.910911805557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45998.910911805557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45998.910911805557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45998.910911805557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45998.910911805557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45998.910911805557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45998.910911805557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45998.910911805557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45998.910911805557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45998.910911805557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45998.910911805557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45998.910911805557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45998.910911805557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45998.910911805557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45998.910911805557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45998.910911805557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45998.910911805557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45998.910911805557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45998.910911805557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45998.910911805557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45998.910911805557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45998.910911805557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45998.910911805557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45998.910911805557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45998.910911805557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45998.910911805557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45998.910911805557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45998.910911805557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45998.910911805557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45998.910911805557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45998.910911805557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45998.910911805557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45998.910911805557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45998.910911805557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45998.910911805557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45998.910911805557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45998.910911805557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45998.910911805557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45998.910911805557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45998.910911805557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45998.910911805557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45998.910911805557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45998.910911805557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45998.910911805557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45998.910911805557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45998.910911805557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45998.910911805557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45998.910911805557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45998.910911805557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45998.910911805557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45998.910911805557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45998.910911805557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45998.910911805557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45998.910911805557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45998.910911805557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45998.910911805557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45998.910911805557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45998.910911805557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45998.910911805557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45998.910911805557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45998.910911805557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45998.910911805557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45998.910911805557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45998.910911805557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45998.910911805557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45998.910911805557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45998.910911805557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45998.910911805557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45998.910911805557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45998.910911805557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45998.910911805557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45998.910911805557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45998.910911805557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45998.910911805557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45998.910911805557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45998.910911805557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45998.910911805557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45998.910911805557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45998.910911805557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45998.910911805557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45998.910911805557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45998.910911805557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45998.910911805557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45998.910911805557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45998.910911805557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45998.910911805557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45998.910911805557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45998.910911805557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45998.910911805557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45998.910911805557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45998.910911805557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45998.910911805557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45998.910911805557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45998.910911805557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45998.910911805557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45998.910911805557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45998.910911805557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45998.910911805557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45998.910911805557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45998.910911805557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45998.910911805557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45998.910911805557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45998.910911805557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45998.910911805557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45998.910911805557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45998.910911805557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45998.910911805557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45998.910911805557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45998.910911805557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45998.910911805557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45998.910911805557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45998.910911805557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45998.910911805557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45998.910911805557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45998.910911805557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45998.910911805557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45998.910911805557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45998.910911805557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45998.910911805557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45998.910911805557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45998.910911805557</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J8" sqref="J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173.91107384259521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14.52349282407522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1.5555298611143371</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9.0946527780033648E-2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45998.910911805557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45998.910911805557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45998.910911805557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45998.910911805557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45998.910911805557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45998.910911805557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45998.910911805557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45998.910911805557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45998.910911805557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45998.910911805557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45998.910911805557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45998.910911805557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45998.910911805557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45998.910911805557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45998.910911805557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45998.910911805557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45998.910911805557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45998.910911805557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45998.910911805557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45998.910911805557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45998.910911805557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45998.910911805557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45998.910911805557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45998.910911805557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45998.910911805557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45998.910911805557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45998.910911805557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45998.910911805557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45998.910911805557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45998.910911805557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45998.910911805557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45998.910911805557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45998.910911805557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45998.910911805557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45998.910911805557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45998.910911805557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45998.910911805557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45998.910911805557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45998.910911805557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45998.910911805557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45998.910911805557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45998.910911805557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45998.910911805557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45998.910911805557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45998.910911805557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45998.910911805557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45998.910911805557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45998.910911805557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45998.910911805557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45998.910911805557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45998.910911805557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45998.910911805557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45998.910911805557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45998.910911805557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45998.910911805557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45998.910911805557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45998.910911805557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45998.910911805557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45998.910911805557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45998.910911805557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45998.910911805557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45998.910911805557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45998.910911805557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45998.910911805557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45998.910911805557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45998.910911805557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45998.910911805557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45998.910911805557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45998.910911805557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45998.910911805557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45998.910911805557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45998.910911805557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45998.910911805557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45998.910911805557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45998.910911805557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45998.910911805557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45998.910911805557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45998.910911805557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45998.910911805557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45998.910911805557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45998.910911805557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45998.910911805557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45998.910911805557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45998.910911805557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45998.910911805557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45998.910911805557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45998.910911805557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45998.910911805557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45998.910911805557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45998.910911805557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45998.910911805557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45998.910911805557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45998.910911805557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45998.910911805557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45998.910911805557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45998.910911805557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45998.910911805557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45998.910911805557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45998.910911805557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45998.910911805557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45998.910911805557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45998.910911805557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45998.910911805557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45998.910911805557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45998.910911805557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45998.910911805557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45998.910911805557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45998.910911805557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45998.910911805557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45998.910911805557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45998.910911805557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45998.910911805557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45998.910911805557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45998.910911805557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45998.910911805557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45998.910911805557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45998.910911805557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45998.910911805557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45998.910911805557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45998.910911805557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45998.910911805557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45998.910911805557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45998.910911805557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45998.910911805557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45998.910911805557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45998.910911805557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45998.910911805557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45998.910911805557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45998.910911805557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45998.910911805557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45998.910911805557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45998.910911805557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45998.910911805557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45998.910911805557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45998.910911805557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45998.910911805557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45998.910911805557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45998.910911805557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45998.910911805557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45998.910911805557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45998.910911805557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45998.910911805557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45998.910911805557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45998.910911805557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45998.910911805557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45998.910911805557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45998.910911805557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45998.910911805557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45998.910911805557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45998.910911805557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45998.910911805557</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45998.910911805557</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45998.910911805557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45998.910911805557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45998.910911805557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45998.910911805557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45998.910911805557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45998.910911805557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45998.910911805557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45998.910911805557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45998.910911805557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45998.910911805557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45998.910911805557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45998.910911805557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45998.910911805557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45998.910911805557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45998.910911805557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45998.910911805557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45998.910911805557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45998.910911805557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45998.910911805557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45998.910911805557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45998.910911805557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45998.910911805557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45998.910911805557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45998.910911805557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45998.910911805557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45998.910911805557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45998.910911805557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45998.910911805557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45998.910911805557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45998.910911805557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45998.910911805557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45998.910911805557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45998.910911805557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45998.910911805557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45998.910911805557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45998.910911805557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45998.910911805557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45998.910911805557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45998.910911805557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45998.910911805557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45998.910911805557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45998.910911805557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45998.910911805557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45998.910911805557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45998.910911805557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45998.910911805557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45998.910911805557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45998.910911805557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45998.910911805557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45998.910911805557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45998.910911805557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45998.910911805557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45998.910911805557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45998.910911805557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45998.910911805557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45998.910911805557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45998.910911805557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45998.910911805557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45998.910911805557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45998.910911805557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45998.910911805557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45998.910911805557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45998.910911805557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45998.910911805557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45998.910911805557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45998.910911805557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45998.910911805557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45998.910911805557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45998.910911805557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45998.910911805557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45998.910911805557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45998.910911805557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45998.910911805557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45998.910911805557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45998.910911805557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45998.910911805557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45998.910911805557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45998.910911805557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45998.910911805557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45998.910911805557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45998.910911805557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45998.910911805557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45998.910911805557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45998.910911805557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45998.910911805557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45998.910911805557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45998.910911805557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45998.910911805557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45998.910911805557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45998.910911805557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45998.910911805557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45998.910911805557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45998.910911805557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45998.910911805557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45998.910911805557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45998.910911805557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45998.910911805557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45998.910911805557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45998.910911805557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45998.910911805557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45998.910911805557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45998.910911805557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45998.910911805557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45998.910911805557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45998.910911805557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45998.910911805557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45998.910911805557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45998.910911805557</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45998.910911805557</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45998.910911805557</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R3</v>
      </c>
      <c r="C3" s="18"/>
      <c r="D3" s="154" t="s">
        <v>23824</v>
      </c>
      <c r="E3" s="18"/>
      <c r="F3" s="20"/>
      <c r="G3" s="21">
        <f t="shared" ref="G3" ca="1" si="0">IFERROR(NOW()-F3,"-")</f>
        <v>45998.910911805557</v>
      </c>
      <c r="H3" s="22"/>
      <c r="I3" s="19" t="str">
        <f>IFERROR(VLOOKUP(D3,DB!A:F,6,0),"")</f>
        <v>Generator-DG</v>
      </c>
      <c r="J3" s="18" t="str">
        <f>IFERROR(VLOOKUP(D3,DB!A:G,7,0),"")</f>
        <v>Good</v>
      </c>
      <c r="K3" s="42"/>
      <c r="L3" s="23" t="str">
        <f>IFERROR(VLOOKUP(D3,DB!A:I,9,0),"")</f>
        <v>Latis</v>
      </c>
    </row>
    <row r="4" spans="1:13" ht="15" customHeight="1">
      <c r="A4" s="19"/>
      <c r="B4" s="58" t="str">
        <f>IFERROR(VLOOKUP(D4,DB!A:K,11,0),"")</f>
        <v>R3</v>
      </c>
      <c r="C4" s="18"/>
      <c r="D4" s="154" t="s">
        <v>5071</v>
      </c>
      <c r="E4" s="18"/>
      <c r="F4" s="20"/>
      <c r="G4" s="21">
        <f t="shared" ref="G4:G67" ca="1" si="1">IFERROR(NOW()-F4,"-")</f>
        <v>45998.910911805557</v>
      </c>
      <c r="H4"/>
      <c r="I4" s="19" t="str">
        <f>IFERROR(VLOOKUP(D4,DB!A:F,6,0),"")</f>
        <v>Power Cube</v>
      </c>
      <c r="J4" s="18" t="str">
        <f>IFERROR(VLOOKUP(D4,DB!A:G,7,0),"")</f>
        <v>Good</v>
      </c>
      <c r="K4" s="42"/>
      <c r="L4" s="23" t="str">
        <f>IFERROR(VLOOKUP(D4,DB!A:I,9,0),"")</f>
        <v>Zain</v>
      </c>
    </row>
    <row r="5" spans="1:13" ht="15" customHeight="1">
      <c r="A5" s="19"/>
      <c r="B5" s="58" t="str">
        <f>IFERROR(VLOOKUP(D5,DB!A:K,11,0),"")</f>
        <v>R3</v>
      </c>
      <c r="C5" s="18"/>
      <c r="D5" s="154" t="s">
        <v>25756</v>
      </c>
      <c r="E5" s="18"/>
      <c r="F5" s="20"/>
      <c r="G5" s="21">
        <f t="shared" ca="1" si="1"/>
        <v>45998.910911805557</v>
      </c>
      <c r="H5" s="22"/>
      <c r="I5" s="19" t="str">
        <f>IFERROR(VLOOKUP(D5,DB!A:F,6,0),"")</f>
        <v>Generator-SG</v>
      </c>
      <c r="J5" s="18" t="str">
        <f>IFERROR(VLOOKUP(D5,DB!A:G,7,0),"")</f>
        <v>Dead+Good</v>
      </c>
      <c r="K5" s="42"/>
      <c r="L5" s="23" t="str">
        <f>IFERROR(VLOOKUP(D5,DB!A:I,9,0),"")</f>
        <v>Latis</v>
      </c>
    </row>
    <row r="6" spans="1:13" ht="15" customHeight="1">
      <c r="A6" s="19"/>
      <c r="B6" s="58" t="str">
        <f>IFERROR(VLOOKUP(D6,DB!A:K,11,0),"")</f>
        <v>R3</v>
      </c>
      <c r="C6" s="18"/>
      <c r="D6" s="154" t="s">
        <v>23710</v>
      </c>
      <c r="E6" s="18"/>
      <c r="F6" s="20"/>
      <c r="G6" s="21">
        <f t="shared" ca="1" si="1"/>
        <v>45998.910911805557</v>
      </c>
      <c r="H6" s="22"/>
      <c r="I6" s="19" t="str">
        <f>IFERROR(VLOOKUP(D6,DB!A:F,6,0),"")</f>
        <v>Generator-SG</v>
      </c>
      <c r="J6" s="18" t="str">
        <f>IFERROR(VLOOKUP(D6,DB!A:G,7,0),"")</f>
        <v>Good</v>
      </c>
      <c r="K6" s="42"/>
      <c r="L6" s="23" t="str">
        <f>IFERROR(VLOOKUP(D6,DB!A:I,9,0),"")</f>
        <v>Latis</v>
      </c>
    </row>
    <row r="7" spans="1:13" ht="15" customHeight="1">
      <c r="A7" s="19"/>
      <c r="B7" s="58" t="str">
        <f>IFERROR(VLOOKUP(D7,DB!A:K,11,0),"")</f>
        <v>R3</v>
      </c>
      <c r="C7" s="18"/>
      <c r="D7" s="154" t="s">
        <v>20297</v>
      </c>
      <c r="E7" s="18"/>
      <c r="F7" s="20"/>
      <c r="G7" s="21">
        <f t="shared" ca="1" si="1"/>
        <v>45998.910911805557</v>
      </c>
      <c r="H7" s="22"/>
      <c r="I7" s="19" t="str">
        <f>IFERROR(VLOOKUP(D7,DB!A:F,6,0),"")</f>
        <v>Power Cube</v>
      </c>
      <c r="J7" s="18" t="str">
        <f>IFERROR(VLOOKUP(D7,DB!A:G,7,0),"")</f>
        <v>No BB Design+Good</v>
      </c>
      <c r="K7" s="42"/>
      <c r="L7" s="23" t="str">
        <f>IFERROR(VLOOKUP(D7,DB!A:I,9,0),"")</f>
        <v>Latis</v>
      </c>
    </row>
    <row r="8" spans="1:13" ht="15" customHeight="1">
      <c r="A8" s="19"/>
      <c r="B8" s="58" t="str">
        <f>IFERROR(VLOOKUP(D8,DB!A:K,11,0),"")</f>
        <v>R3</v>
      </c>
      <c r="C8" s="18"/>
      <c r="D8" s="154" t="s">
        <v>4999</v>
      </c>
      <c r="E8" s="18"/>
      <c r="F8" s="20"/>
      <c r="G8" s="21">
        <f t="shared" ca="1" si="1"/>
        <v>45998.910911805557</v>
      </c>
      <c r="H8" s="22"/>
      <c r="I8" s="19" t="str">
        <f>IFERROR(VLOOKUP(D8,DB!A:F,6,0),"")</f>
        <v>Generator-SG</v>
      </c>
      <c r="J8" s="18" t="str">
        <f>IFERROR(VLOOKUP(D8,DB!A:G,7,0),"")</f>
        <v>Good</v>
      </c>
      <c r="K8" s="42"/>
      <c r="L8" s="23" t="str">
        <f>IFERROR(VLOOKUP(D8,DB!A:I,9,0),"")</f>
        <v>Zain</v>
      </c>
    </row>
    <row r="9" spans="1:13" ht="15" customHeight="1">
      <c r="A9" s="19"/>
      <c r="B9" s="58" t="str">
        <f>IFERROR(VLOOKUP(D9,DB!A:K,11,0),"")</f>
        <v/>
      </c>
      <c r="C9" s="18"/>
      <c r="D9" s="153" t="s">
        <v>39123</v>
      </c>
      <c r="E9" s="18"/>
      <c r="F9" s="20"/>
      <c r="G9" s="21">
        <f t="shared" ca="1" si="1"/>
        <v>45998.910911805557</v>
      </c>
      <c r="H9" s="22"/>
      <c r="I9" s="19" t="str">
        <f>IFERROR(VLOOKUP(D9,DB!A:F,6,0),"")</f>
        <v/>
      </c>
      <c r="J9" s="18" t="str">
        <f>IFERROR(VLOOKUP(D9,DB!A:G,7,0),"")</f>
        <v/>
      </c>
      <c r="K9" s="42"/>
      <c r="L9" s="23" t="str">
        <f>IFERROR(VLOOKUP(D9,DB!A:I,9,0),"")</f>
        <v/>
      </c>
    </row>
    <row r="10" spans="1:13" ht="15" customHeight="1">
      <c r="A10" s="19"/>
      <c r="B10" s="58" t="str">
        <f>IFERROR(VLOOKUP(D10,DB!A:K,11,0),"")</f>
        <v>R3</v>
      </c>
      <c r="C10" s="18"/>
      <c r="D10" s="18" t="s">
        <v>18688</v>
      </c>
      <c r="E10" s="18"/>
      <c r="F10" s="20"/>
      <c r="G10" s="21">
        <f t="shared" ca="1" si="1"/>
        <v>45998.910911805557</v>
      </c>
      <c r="H10" s="22"/>
      <c r="I10" s="19" t="str">
        <f>IFERROR(VLOOKUP(D10,DB!A:F,6,0),"")</f>
        <v>SCECO+STB</v>
      </c>
      <c r="J10" s="18" t="str">
        <f>IFERROR(VLOOKUP(D10,DB!A:G,7,0),"")</f>
        <v>Good</v>
      </c>
      <c r="K10" s="42"/>
      <c r="L10" s="23" t="str">
        <f>IFERROR(VLOOKUP(D10,DB!A:I,9,0),"")</f>
        <v>Latis</v>
      </c>
    </row>
    <row r="11" spans="1:13" ht="15" customHeight="1">
      <c r="A11" s="19"/>
      <c r="B11" s="58" t="str">
        <f>IFERROR(VLOOKUP(D11,DB!A:K,11,0),"")</f>
        <v>R3</v>
      </c>
      <c r="C11" s="18"/>
      <c r="D11" s="18" t="s">
        <v>20289</v>
      </c>
      <c r="E11" s="18"/>
      <c r="F11" s="20"/>
      <c r="G11" s="21">
        <f t="shared" ca="1" si="1"/>
        <v>45998.910911805557</v>
      </c>
      <c r="H11" s="22"/>
      <c r="I11" s="19" t="str">
        <f>IFERROR(VLOOKUP(D11,DB!A:F,6,0),"")</f>
        <v>Power Cube</v>
      </c>
      <c r="J11" s="18" t="str">
        <f>IFERROR(VLOOKUP(D11,DB!A:G,7,0),"")</f>
        <v>No BB Design+Good</v>
      </c>
      <c r="K11" s="42"/>
      <c r="L11" s="23" t="str">
        <f>IFERROR(VLOOKUP(D11,DB!A:I,9,0),"")</f>
        <v>Latis</v>
      </c>
    </row>
    <row r="12" spans="1:13" ht="15" customHeight="1">
      <c r="A12" s="19"/>
      <c r="B12" s="58" t="str">
        <f>IFERROR(VLOOKUP(D12,DB!A:K,11,0),"")</f>
        <v>R3</v>
      </c>
      <c r="C12" s="18"/>
      <c r="D12" s="18" t="s">
        <v>474</v>
      </c>
      <c r="E12" s="18"/>
      <c r="F12" s="20"/>
      <c r="G12" s="21">
        <f t="shared" ca="1" si="1"/>
        <v>45998.910911805557</v>
      </c>
      <c r="H12" s="22"/>
      <c r="I12" s="19" t="str">
        <f>IFERROR(VLOOKUP(D12,DB!A:F,6,0),"")</f>
        <v>Generator-DG</v>
      </c>
      <c r="J12" s="18" t="str">
        <f>IFERROR(VLOOKUP(D12,DB!A:G,7,0),"")</f>
        <v>Vandalized</v>
      </c>
      <c r="K12" s="42"/>
      <c r="L12" s="23" t="str">
        <f>IFERROR(VLOOKUP(D12,DB!A:I,9,0),"")</f>
        <v>Zain</v>
      </c>
    </row>
    <row r="13" spans="1:13" ht="15" customHeight="1">
      <c r="A13" s="19"/>
      <c r="B13" s="58" t="str">
        <f>IFERROR(VLOOKUP(D13,DB!A:K,11,0),"")</f>
        <v>R3</v>
      </c>
      <c r="C13" s="18"/>
      <c r="D13" s="18" t="s">
        <v>25555</v>
      </c>
      <c r="E13" s="18"/>
      <c r="F13" s="20"/>
      <c r="G13" s="21">
        <f t="shared" ca="1" si="1"/>
        <v>45998.910911805557</v>
      </c>
      <c r="H13" s="22"/>
      <c r="I13" s="19" t="str">
        <f>IFERROR(VLOOKUP(D13,DB!A:F,6,0),"")</f>
        <v>SCECO+STB</v>
      </c>
      <c r="J13" s="18" t="str">
        <f>IFERROR(VLOOKUP(D13,DB!A:G,7,0),"")</f>
        <v>Good</v>
      </c>
      <c r="K13" s="42"/>
      <c r="L13" s="23" t="str">
        <f>IFERROR(VLOOKUP(D13,DB!A:I,9,0),"")</f>
        <v>Latis</v>
      </c>
    </row>
    <row r="14" spans="1:13" ht="15" customHeight="1">
      <c r="A14" s="19"/>
      <c r="B14" s="58" t="str">
        <f>IFERROR(VLOOKUP(D14,DB!A:K,11,0),"")</f>
        <v>R3</v>
      </c>
      <c r="C14" s="18"/>
      <c r="D14" s="18" t="s">
        <v>10638</v>
      </c>
      <c r="E14" s="18"/>
      <c r="F14" s="20"/>
      <c r="G14" s="21">
        <f t="shared" ca="1" si="1"/>
        <v>45998.910911805557</v>
      </c>
      <c r="H14" s="22"/>
      <c r="I14" s="19" t="str">
        <f>IFERROR(VLOOKUP(D14,DB!A:F,6,0),"")</f>
        <v>Generator-DG</v>
      </c>
      <c r="J14" s="18" t="str">
        <f>IFERROR(VLOOKUP(D14,DB!A:G,7,0),"")</f>
        <v>Good</v>
      </c>
      <c r="K14" s="42"/>
      <c r="L14" s="23" t="str">
        <f>IFERROR(VLOOKUP(D14,DB!A:I,9,0),"")</f>
        <v>Latis</v>
      </c>
    </row>
    <row r="15" spans="1:13" ht="15" customHeight="1">
      <c r="A15" s="19"/>
      <c r="B15" s="58" t="str">
        <f>IFERROR(VLOOKUP(D15,DB!A:K,11,0),"")</f>
        <v>R3</v>
      </c>
      <c r="C15" s="18"/>
      <c r="D15" s="18" t="s">
        <v>25153</v>
      </c>
      <c r="E15" s="18"/>
      <c r="F15" s="20"/>
      <c r="G15" s="21">
        <f t="shared" ca="1" si="1"/>
        <v>45998.910911805557</v>
      </c>
      <c r="H15" s="22"/>
      <c r="I15" s="19" t="str">
        <f>IFERROR(VLOOKUP(D15,DB!A:F,6,0),"")</f>
        <v>SCECO</v>
      </c>
      <c r="J15" s="18" t="str">
        <f>IFERROR(VLOOKUP(D15,DB!A:G,7,0),"")</f>
        <v>Good</v>
      </c>
      <c r="K15" s="42"/>
      <c r="L15" s="23" t="str">
        <f>IFERROR(VLOOKUP(D15,DB!A:I,9,0),"")</f>
        <v>Latis</v>
      </c>
    </row>
    <row r="16" spans="1:13" ht="15" customHeight="1">
      <c r="A16" s="19"/>
      <c r="B16" s="58" t="str">
        <f>IFERROR(VLOOKUP(D16,DB!A:K,11,0),"")</f>
        <v>R3</v>
      </c>
      <c r="C16" s="18"/>
      <c r="D16" s="18" t="s">
        <v>25081</v>
      </c>
      <c r="E16" s="18"/>
      <c r="F16" s="20"/>
      <c r="G16" s="21">
        <f t="shared" ca="1" si="1"/>
        <v>45998.910911805557</v>
      </c>
      <c r="H16" s="22"/>
      <c r="I16" s="19" t="str">
        <f>IFERROR(VLOOKUP(D16,DB!A:F,6,0),"")</f>
        <v>SCECO</v>
      </c>
      <c r="J16" s="18" t="str">
        <f>IFERROR(VLOOKUP(D16,DB!A:G,7,0),"")</f>
        <v>Dead</v>
      </c>
      <c r="K16" s="42"/>
      <c r="L16" s="23" t="str">
        <f>IFERROR(VLOOKUP(D16,DB!A:I,9,0),"")</f>
        <v>Latis</v>
      </c>
    </row>
    <row r="17" spans="1:12" ht="15" customHeight="1">
      <c r="A17" s="19"/>
      <c r="B17" s="58" t="str">
        <f>IFERROR(VLOOKUP(D17,DB!A:K,11,0),"")</f>
        <v>R3</v>
      </c>
      <c r="C17" s="18"/>
      <c r="D17" s="18" t="s">
        <v>1199</v>
      </c>
      <c r="E17" s="18"/>
      <c r="F17" s="20"/>
      <c r="G17" s="21">
        <f t="shared" ca="1" si="1"/>
        <v>45998.910911805557</v>
      </c>
      <c r="H17" s="22"/>
      <c r="I17" s="19" t="str">
        <f>IFERROR(VLOOKUP(D17,DB!A:F,6,0),"")</f>
        <v>SCECO+STB</v>
      </c>
      <c r="J17" s="18" t="str">
        <f>IFERROR(VLOOKUP(D17,DB!A:G,7,0),"")</f>
        <v>Good</v>
      </c>
      <c r="K17" s="42"/>
      <c r="L17" s="23" t="str">
        <f>IFERROR(VLOOKUP(D17,DB!A:I,9,0),"")</f>
        <v>Zain</v>
      </c>
    </row>
    <row r="18" spans="1:12" ht="15" customHeight="1">
      <c r="A18" s="19"/>
      <c r="B18" s="58" t="str">
        <f>IFERROR(VLOOKUP(D18,DB!A:K,11,0),"")</f>
        <v/>
      </c>
      <c r="C18" s="18"/>
      <c r="D18" s="18"/>
      <c r="E18" s="18"/>
      <c r="F18" s="20"/>
      <c r="G18" s="21">
        <f t="shared" ca="1" si="1"/>
        <v>45998.910911805557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45998.910911805557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45998.910911805557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45998.910911805557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45998.910911805557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45998.910911805557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45998.910911805557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45998.910911805557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45998.910911805557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45998.910911805557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45998.910911805557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45998.910911805557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45998.910911805557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45998.910911805557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45998.910911805557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45998.910911805557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45998.910911805557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45998.910911805557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45998.910911805557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45998.910911805557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45998.910911805557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45998.910911805557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45998.910911805557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45998.910911805557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45998.910911805557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45998.910911805557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45998.910911805557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45998.910911805557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45998.910911805557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45998.910911805557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45998.910911805557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45998.910911805557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45998.910911805557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45998.910911805557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45998.910911805557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45998.910911805557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45998.910911805557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45998.910911805557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45998.910911805557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45998.910911805557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45998.910911805557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45998.910911805557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45998.910911805557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45998.910911805557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45998.910911805557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45998.910911805557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45998.910911805557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45998.910911805557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45998.910911805557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45998.910911805557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45998.910911805557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45998.910911805557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45998.910911805557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45998.910911805557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45998.910911805557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45998.910911805557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45998.910911805557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45998.910911805557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45998.910911805557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45998.910911805557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45998.910911805557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45998.910911805557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45998.910911805557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45998.910911805557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45998.910911805557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45998.910911805557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45998.910911805557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45998.910911805557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45998.910911805557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45998.910911805557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45998.910911805557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45998.910911805557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45998.910911805557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45998.910911805557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45998.910911805557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45998.910911805557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45998.910911805557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45998.910911805557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45998.910911805557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45998.910911805557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45998.910911805557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45998.910911805557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45998.910911805557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45998.910911805557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45998.910911805557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45998.910911805557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45998.910911805557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45998.910911805557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45998.910911805557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45998.910911805557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45998.910911805557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45998.910911805557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45998.910911805557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45998.910911805557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45998.910911805557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45998.910911805557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45998.910911805557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45998.910911805557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45998.910911805557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45998.910911805557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45998.910911805557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45998.910911805557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45998.910911805557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45998.910911805557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45998.910911805557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45998.910911805557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45998.910911805557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45998.910911805557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45998.910911805557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45998.910911805557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45998.910911805557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45998.910911805557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45998.910911805557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45998.910911805557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45998.910911805557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45998.910911805557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45998.910911805557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45998.910911805557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45998.910911805557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45998.910911805557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45998.910911805557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45998.910911805557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45998.910911805557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45998.910911805557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45998.910911805557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45998.910911805557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45998.910911805557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45998.910911805557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45998.910911805557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45998.910911805557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45998.910911805557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45998.910911805557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45998.910911805557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45998.910911805557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45998.910911805557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45998.910911805557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45998.910911805557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45998.910911805557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45998.910911805557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45998.910911805557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45998.910911805557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45998.910911805557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45998.910911805557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45998.910911805557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45998.910911805557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45998.910911805557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45998.910911805557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45998.910911805557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45998.910911805557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45998.910911805557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45998.910911805557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45998.910911805557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45998.910911805557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45998.910911805557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45998.910911805557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45998.910911805557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45998.910911805557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45998.910911805557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45998.910911805557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45998.910911805557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45998.910911805557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45998.910911805557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45998.910911805557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45998.910911805557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45998.910911805557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45998.910911805557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45998.910911805557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45998.910911805557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45998.910911805557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45998.910911805557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45998.910911805557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45998.910911805557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45998.910911805557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45998.910911805557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45998.910911805557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45998.910911805557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45998.910911805557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45998.910911805557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45998.910911805557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45998.910911805557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45998.910911805557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45998.910911805557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45998.910911805557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45998.910911805557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45998.910911805557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45998.910911805557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45998.910911805557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45998.910911805557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45998.910911805557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45998.910911805557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45998.910911805557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45998.910911805557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45998.910911805557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45998.910911805557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45998.910911805557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45998.910911805557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45998.910911805557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45998.910911805557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45998.910911805557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45998.910911805557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45998.910911805557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45998.910911805557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45998.910911805557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45998.910911805557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45998.910911805557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45998.910911805557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45998.910911805557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45998.910911805557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45998.910911805557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45998.910911805557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45998.910911805557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45998.910911805557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45998.910911805557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45998.910911805557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45998.910911805557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45998.910911805557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45998.910911805557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45998.910911805557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45998.910911805557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45998.910911805557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45998.910911805557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45998.910911805557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45998.910911805557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45998.910911805557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45998.910911805557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45998.910911805557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45998.910911805557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45998.910911805557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45998.910911805557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45998.910911805557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45998.910911805557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45998.910911805557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45998.910911805557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45998.910911805557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45998.910911805557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45998.910911805557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45998.910911805557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45998.910911805557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45998.910911805557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45998.910911805557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45998.910911805557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45998.910911805557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45998.910911805557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45998.910911805557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45998.910911805557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45998.910911805557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45998.910911805557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45998.910911805557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45998.910911805557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45998.910911805557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45998.910911805557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45998.910911805557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45998.910911805557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45998.910911805557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45998.910911805557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45998.910911805557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45998.910911805557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45998.910911805557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45998.910911805557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45998.910911805557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45998.910911805557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45998.910911805557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45998.910911805557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45998.910911805557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45998.910911805557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45998.910911805557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45998.910911805557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45998.910911805557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45998.910911805557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45998.910911805557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45998.910911805557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45998.910911805557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45998.910911805557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45998.910911805557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45998.910911805557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45998.910911805557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45998.910911805557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45998.910911805557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45998.910911805557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45998.910911805557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45998.910911805557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45998.910911805557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45998.910911805557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45998.910911805557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45998.910911805557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45998.910911805557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45998.910911805557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45998.910911805557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45998.910911805557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45998.910911805557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45998.910911805557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45998.910911805557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45998.910911805557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45998.910911805557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45998.910911805557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45998.910911805557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45998.910911805557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45998.910911805557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45998.910911805557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45998.910911805557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45998.910911805557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45998.910911805557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45998.910911805557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45998.910911805557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45998.910911805557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45998.910911805557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45998.910911805557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45998.910911805557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45998.910911805557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45998.910911805557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45998.910911805557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45998.910911805557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45998.910911805557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45998.910911805557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45998.910911805557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45998.910911805557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45998.910911805557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45998.910911805557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45998.910911805557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45998.910911805557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45998.910911805557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45998.910911805557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45998.910911805557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45998.910911805557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45998.910911805557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45998.910911805557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45998.910911805557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45998.910911805557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45998.910911805557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45998.910911805557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45998.910911805557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45998.910911805557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45998.910911805557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45998.910911805557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45998.910911805557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45998.910911805557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45998.910911805557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45998.910911805557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45998.910911805557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45998.910911805557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45998.910911805557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45998.910911805557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45998.910911805557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45998.910911805557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45998.910911805557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45998.910911805557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45998.910911805557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45998.910911805557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45998.910911805557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45998.910911805557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45998.910911805557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45998.910911805557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45998.910911805557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45998.910911805557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45998.910911805557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45998.910911805557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45998.910911805557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45998.910911805557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45998.910911805557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45998.910911805557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45998.910911805557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45998.910911805557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45998.910911805557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45998.910911805557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45998.910911805557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45998.910911805557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45998.910911805557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45998.910911805557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45998.910911805557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45998.910911805557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45998.910911805557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45998.910911805557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45998.910911805557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45998.910911805557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45998.910911805557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45998.910911805557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45998.910911805557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45998.910911805557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45998.910911805557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45998.910911805557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45998.910911805557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45998.910911805557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45998.910911805557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45998.910911805557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45998.910911805557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45998.910911805557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45998.910911805557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45998.910911805557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45998.910911805557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45998.910911805557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45998.910911805557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45998.910911805557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45998.910911805557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45998.910911805557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45998.910911805557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45998.910911805557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45998.910911805557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45998.910911805557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45998.910911805557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45998.910911805557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45998.910911805557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45998.910911805557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45998.910911805557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45998.910911805557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45998.910911805557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45998.910911805557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45998.910911805557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45998.910911805557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45998.910911805557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45998.910911805557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45998.910911805557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45998.910911805557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45998.910911805557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45998.910911805557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45998.910911805557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45998.910911805557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45998.910911805557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45998.910911805557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45998.910911805557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45998.910911805557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45998.910911805557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45998.910911805557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45998.910911805557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45998.910911805557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45998.910911805557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45998.910911805557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45998.910911805557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45998.910911805557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45998.910911805557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45998.910911805557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45998.910911805557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45998.910911805557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45998.910911805557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45998.910911805557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45998.910911805557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45998.910911805557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45998.910911805557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45998.910911805557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45998.910911805557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45998.910911805557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45998.910911805557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45998.910911805557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45998.910911805557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45998.910911805557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45998.910911805557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45998.910911805557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45998.910911805557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45998.910911805557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45998.910911805557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45998.910911805557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45998.910911805557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45998.910911805557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45998.910911805557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45998.910911805557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45998.910911805557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45998.910911805557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45998.910911805557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45998.910911805557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45998.910911805557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45998.910911805557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45998.910911805557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45998.910911805557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45998.910911805557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45998.910911805557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45998.910911805557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45998.910911805557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45998.910911805557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45998.910911805557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45998.910911805557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45998.910911805557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45998.910911805557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45998.910911805557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45998.910911805557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45998.910911805557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45998.910911805557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45998.910911805557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45998.910911805557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45998.910911805557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45998.910911805557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45998.910911805557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45998.910911805557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45998.910911805557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45998.910911805557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45998.910911805557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45998.910911805557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45998.910911805557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45998.910911805557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45998.910911805557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45998.910911805557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45998.910911805557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45998.910911805557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45998.910911805557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45998.910911805557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45998.910911805557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45998.910911805557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45998.910911805557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45998.910911805557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45998.910911805557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45998.910911805557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45998.910911805557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45998.910911805557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45998.910911805557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45998.910911805557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45998.910911805557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45998.910911805557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45998.910911805557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45998.910911805557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45998.910911805557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45998.910911805557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45998.910911805557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45998.910911805557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45998.910911805557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45998.910911805557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45998.910911805557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45998.910911805557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45998.910911805557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45998.910911805557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45998.910911805557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45998.910911805557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45998.910911805557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45998.910911805557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45998.910911805557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45998.910911805557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45998.910911805557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45998.910911805557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45998.910911805557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45998.910911805557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45998.910911805557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45998.910911805557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45998.910911805557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45998.910911805557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45998.910911805557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45998.910911805557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45998.910911805557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45998.910911805557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45998.910911805557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45998.910911805557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45998.910911805557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45998.910911805557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45998.910911805557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45998.910911805557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45998.910911805557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45998.910911805557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45998.910911805557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45998.910911805557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45998.910911805557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45998.910911805557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45998.910911805557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45998.910911805557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45998.910911805557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45998.910911805557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45998.910911805557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45998.910911805557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45998.910911805557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45998.910911805557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45998.910911805557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45998.910911805557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45998.910911805557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45998.910911805557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45998.910911805557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45998.910911805557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45998.910911805557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45998.910911805557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45998.910911805557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45998.910911805557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45998.910911805557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45998.910911805557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45998.910911805557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45998.910911805557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45998.910911805557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45998.910911805557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45998.910911805557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45998.910911805557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45998.910911805557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45998.910911805557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45998.910911805557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45998.910911805557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45998.910911805557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45998.910911805557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45998.910911805557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45998.910911805557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45998.910911805557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45998.910911805557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45998.910911805557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45998.910911805557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45998.910911805557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45998.910911805557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45998.910911805557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45998.910911805557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45998.910911805557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45998.910911805557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45998.910911805557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45998.910911805557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45998.910911805557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45998.910911805557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45998.910911805557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45998.910911805557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45998.910911805557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45998.910911805557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45998.910911805557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45998.910911805557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45998.910911805557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45998.910911805557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45998.910911805557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45998.910911805557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45998.910911805557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45998.910911805557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45998.910911805557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45998.910911805557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45998.910911805557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45998.910911805557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45998.910911805557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45998.910911805557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45998.910911805557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45998.910911805557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45998.910911805557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45998.910911805557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45998.910911805557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45998.910911805557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45998.910911805557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45998.910911805557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45998.910911805557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45998.910911805557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45998.910911805557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45998.910911805557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45998.910911805557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45998.910911805557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45998.910911805557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45998.910911805557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45998.910911805557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45998.910911805557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45998.910911805557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45998.910911805557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45998.910911805557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45998.910911805557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45998.910911805557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45998.910911805557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45998.910911805557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45998.910911805557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45998.910911805557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45998.910911805557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45998.910911805557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45998.910911805557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45998.910911805557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45998.910911805557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45998.910911805557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45998.910911805557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45998.910911805557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45998.910911805557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45998.910911805557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45998.910911805557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45998.910911805557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45998.910911805557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45998.910911805557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45998.910911805557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45998.910911805557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45998.910911805557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45998.910911805557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45998.910911805557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45998.910911805557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45998.910911805557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45998.910911805557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45998.910911805557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45998.910911805557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45998.910911805557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45998.910911805557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45998.910911805557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45998.910911805557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45998.910911805557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45998.910911805557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45998.910911805557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45998.910911805557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45998.910911805557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45998.910911805557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45998.910911805557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45998.910911805557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45998.910911805557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45998.910911805557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45998.910911805557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45998.910911805557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45998.910911805557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45998.910911805557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45998.910911805557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45998.910911805557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45998.910911805557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45998.910911805557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45998.910911805557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45998.910911805557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45998.910911805557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45998.910911805557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45998.910911805557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45998.910911805557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45998.910911805557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45998.910911805557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45998.910911805557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45998.910911805557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45998.910911805557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45998.910911805557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45998.910911805557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45998.910911805557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45998.910911805557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45998.910911805557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45998.910911805557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45998.910911805557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45998.910911805557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45998.910911805557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45998.910911805557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45998.910911805557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45998.910911805557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45998.910911805557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45998.910911805557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45998.910911805557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45998.910911805557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45998.910911805557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45998.910911805557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45998.910911805557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45998.910911805557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45998.910911805557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45998.910911805557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45998.910911805557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45998.910911805557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45998.910911805557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45998.910911805557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45998.910911805557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45998.910911805557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45998.910911805557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45998.910911805557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45998.910911805557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45998.910911805557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45998.910911805557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45998.910911805557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45998.910911805557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45998.910911805557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45998.910911805557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45998.910911805557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45998.910911805557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45998.910911805557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45998.910911805557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45998.910911805557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45998.910911805557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45998.910911805557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45998.910911805557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45998.910911805557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45998.910911805557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45998.910911805557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45998.910911805557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45998.910911805557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45998.910911805557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45998.910911805557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45998.910911805557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45998.910911805557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45998.910911805557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45998.910911805557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45998.910911805557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45998.910911805557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45998.910911805557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45998.910911805557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45998.910911805557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45998.910911805557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45998.910911805557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45998.910911805557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45998.910911805557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45998.910911805557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45998.910911805557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45998.910911805557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45998.910911805557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45998.910911805557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45998.910911805557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45998.910911805557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45998.910911805557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45998.910911805557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45998.910911805557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45998.910911805557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45998.910911805557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45998.910911805557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45998.910911805557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45998.910911805557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45998.910911805557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45998.910911805557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45998.910911805557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45998.910911805557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45998.910911805557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45998.910911805557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45998.910911805557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45998.910911805557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45998.910911805557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45998.910911805557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45998.910911805557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45998.910911805557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45998.910911805557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45998.910911805557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45998.910911805557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45998.910911805557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45998.910911805557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45998.910911805557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45998.910911805557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45998.910911805557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45998.910911805557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45998.910911805557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45998.910911805557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45998.910911805557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45998.910911805557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45998.910911805557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45998.910911805557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45998.910911805557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45998.910911805557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45998.910911805557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45998.910911805557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45998.910911805557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45998.910911805557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45998.910911805557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45998.910911805557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45998.910911805557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45998.910911805557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45998.910911805557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45998.910911805557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45998.910911805557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45998.910911805557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45998.910911805557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45998.910911805557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45998.910911805557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45998.910911805557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45998.910911805557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45998.910911805557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45998.910911805557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45998.910911805557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45998.910911805557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45998.910911805557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45998.910911805557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45998.910911805557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45998.910911805557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45998.910911805557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45998.910911805557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45998.910911805557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45998.910911805557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45998.910911805557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45998.910911805557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45998.910911805557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45998.910911805557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45998.910911805557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45998.910911805557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45998.910911805557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45998.910911805557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45998.910911805557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45998.910911805557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45998.910911805557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45998.910911805557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45998.910911805557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45998.910911805557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45998.910911805557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45998.910911805557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45998.910911805557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45998.910911805557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45998.910911805557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45998.910911805557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45998.910911805557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45998.910911805557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45998.910911805557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45998.910911805557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45998.910911805557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45998.910911805557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45998.910911805557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45998.910911805557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45998.910911805557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45998.910911805557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45998.910911805557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45998.910911805557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45998.910911805557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45998.910911805557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45998.910911805557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45998.910911805557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45998.910911805557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45998.910911805557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45998.910911805557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45998.910911805557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45998.910911805557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45998.910911805557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45998.910911805557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45998.910911805557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45998.910911805557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45998.910911805557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45998.910911805557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45998.910911805557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45998.910911805557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45998.910911805557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45998.910911805557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45998.910911805557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45998.910911805557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45998.910911805557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45998.910911805557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45998.910911805557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45998.910911805557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45998.910911805557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45998.910911805557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45998.910911805557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45998.910911805557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45998.910911805557</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295.43019421296049</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39109</v>
      </c>
      <c r="F3" s="91">
        <v>45997.533333333333</v>
      </c>
      <c r="G3" s="92">
        <f t="shared" ref="G3:G44" ca="1" si="0">IFERROR(NOW()-F3,"")</f>
        <v>1.3775784722238313</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0.1167682870363933</v>
      </c>
      <c r="H4" s="91">
        <v>45998.664027777777</v>
      </c>
      <c r="I4" s="107" t="str">
        <f>IFERROR(VLOOKUP(D4,DB!A:F,6,0),"")</f>
        <v>SCECO</v>
      </c>
      <c r="J4" s="107" t="str">
        <f>IFERROR(VLOOKUP(D4,DB!A:G,7,0),"")</f>
        <v>Vandalized</v>
      </c>
      <c r="K4" s="93" t="s">
        <v>39129</v>
      </c>
      <c r="L4" s="87" t="str">
        <f>IFERROR(VLOOKUP(D4,DB!A:I,9,0),"")</f>
        <v>Latis</v>
      </c>
    </row>
    <row r="5" spans="1:16" ht="15" customHeight="1">
      <c r="A5" s="107"/>
      <c r="B5" s="107" t="str">
        <f>IFERROR(VLOOKUP(D5,DB!A:K,11,0),"")</f>
        <v/>
      </c>
      <c r="C5" s="89"/>
      <c r="D5" s="87"/>
      <c r="E5" s="90"/>
      <c r="F5" s="91"/>
      <c r="G5" s="92">
        <f t="shared" ca="1" si="0"/>
        <v>45998.910911805557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45998.910911805557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45998.910911805557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45998.910911805557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45998.910911805557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45998.910911805557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45998.910911805557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45998.910911805557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45998.910911805557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45998.910911805557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45998.910911805557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45998.910911805557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45998.910911805557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45998.910911805557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45998.910911805557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45998.910911805557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45998.910911805557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45998.910911805557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45998.910911805557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45998.910911805557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45998.910911805557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45998.910911805557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45998.910911805557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45998.910911805557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45998.910911805557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45998.910911805557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45998.910911805557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45998.910911805557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45998.910911805557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45998.910911805557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45998.910911805557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45998.910911805557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45998.910911805557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45998.910911805557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45998.910911805557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45998.910911805557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45998.910911805557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45998.910911805557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45998.910911805557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45998.910911805557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45998.910911805557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45998.910911805557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45998.910911805557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45998.910911805557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45998.910911805557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45998.910911805557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45998.910911805557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45998.910911805557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45998.910911805557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45998.910911805557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45998.910911805557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45998.910911805557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45998.910911805557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45998.910911805557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45998.910911805557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45998.910911805557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45998.910911805557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45998.910911805557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45998.910911805557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45998.910911805557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45998.910911805557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45998.910911805557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45998.910911805557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45998.910911805557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45998.910911805557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45998.910911805557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45998.910911805557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45998.910911805557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45998.910911805557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45998.910911805557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45998.910911805557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45998.910911805557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45998.910911805557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45998.910911805557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45998.910911805557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45998.910911805557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45998.910911805557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45998.910911805557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45998.910911805557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45998.910911805557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45998.910911805557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45998.910911805557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45998.910911805557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45998.910911805557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45998.910911805557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45998.910911805557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45998.910911805557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45998.910911805557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45998.910911805557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45998.910911805557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45998.910911805557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45998.910911805557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45998.910911805557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45998.910911805557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45998.910911805557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45998.910911805557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45998.910911805557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45998.910911805557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45998.910911805557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45998.910911805557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45998.910911805557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45998.910911805557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45998.910911805557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45998.910911805557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45998.910911805557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45998.910911805557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45998.910911805557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45998.910911805557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45998.910911805557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45998.910911805557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45998.910911805557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45998.910911805557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45998.910911805557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45998.910911805557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45998.910911805557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45998.910911805557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45998.910911805557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45998.910911805557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45998.910911805557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45998.910911805557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45998.910911805557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45998.910911805557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45998.910911805557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45998.910911805557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45998.910911805557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45998.910911805557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45998.910911805557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45998.910911805557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45998.910911805557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45998.910911805557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45998.910911805557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45998.910911805557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45998.910911805557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45998.910911805557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45998.910911805557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45998.910911805557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45998.910911805557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45998.910911805557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45998.910911805557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45998.910911805557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45998.910911805557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45998.910911805557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45998.910911805557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45998.910911805557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45998.910911805557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45998.910911805557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45998.910911805557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45998.910911805557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45998.910911805557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45998.910911805557</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107.07885162036837</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72.722034490740043</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50.249800694444275</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17.537613194443111</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1.8034233796279295</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1</v>
      </c>
      <c r="D7" s="37" t="s">
        <v>37284</v>
      </c>
      <c r="E7" s="37" t="s">
        <v>39109</v>
      </c>
      <c r="F7" s="38">
        <v>45998.467928240738</v>
      </c>
      <c r="G7" s="131">
        <f ca="1">IFERROR(NOW()-F7,"")</f>
        <v>0.44298356481886003</v>
      </c>
      <c r="H7" s="38">
        <v>45998.451261574075</v>
      </c>
      <c r="I7" s="37" t="str">
        <f>IFERROR(VLOOKUP(D7,DB!A:F,6,0),"")</f>
        <v>SCECO</v>
      </c>
      <c r="J7" s="37" t="str">
        <f>IFERROR(VLOOKUP(D7,DB!A:G,7,0),"")</f>
        <v>Good+Dead</v>
      </c>
      <c r="K7" s="37" t="s">
        <v>39141</v>
      </c>
      <c r="L7" s="37" t="str">
        <f>IFERROR(VLOOKUP(D7,DB!A:I,9,0),"")</f>
        <v>Latis</v>
      </c>
    </row>
    <row r="8" spans="1:13" ht="30.75">
      <c r="A8" s="37" t="s">
        <v>39142</v>
      </c>
      <c r="B8" s="37" t="str">
        <f>IFERROR(VLOOKUP(D8,DB!A:K,11,0),"")</f>
        <v>R5</v>
      </c>
      <c r="C8" s="37">
        <v>1</v>
      </c>
      <c r="D8" s="37" t="s">
        <v>32884</v>
      </c>
      <c r="E8" s="37" t="s">
        <v>39109</v>
      </c>
      <c r="F8" s="38">
        <v>45998.699166666665</v>
      </c>
      <c r="G8" s="131">
        <f ca="1">IFERROR(NOW()-F8,"")</f>
        <v>0.21174513889127411</v>
      </c>
      <c r="H8" s="38">
        <v>45998.687361111108</v>
      </c>
      <c r="I8" s="37" t="str">
        <f>IFERROR(VLOOKUP(D8,DB!A:F,6,0),"")</f>
        <v>SCECO</v>
      </c>
      <c r="J8" s="37" t="str">
        <f>IFERROR(VLOOKUP(D8,DB!A:G,7,0),"")</f>
        <v>Vandalized+Dead</v>
      </c>
      <c r="K8" s="37" t="s">
        <v>39143</v>
      </c>
      <c r="L8" s="37" t="str">
        <f>IFERROR(VLOOKUP(D8,DB!A:I,9,0),"")</f>
        <v>Latis</v>
      </c>
    </row>
    <row r="9" spans="1:13">
      <c r="A9" s="37"/>
      <c r="B9" s="37" t="str">
        <f>IFERROR(VLOOKUP(D9,DB!A:K,11,0),"")</f>
        <v/>
      </c>
      <c r="C9" s="37"/>
      <c r="D9" s="37"/>
      <c r="E9" s="37"/>
      <c r="F9" s="38"/>
      <c r="G9" s="131">
        <f ca="1">IFERROR(NOW()-F9,"")</f>
        <v>45998.910911805557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45998.910911805557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45998.910911805557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45998.910911805557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45998.910911805557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45998.910911805557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45998.910911805557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45998.910911805557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45998.910911805557</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45998.910911805557</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45998.910911805557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45998.910911805557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45998.910911805557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45998.910911805557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45998.910911805557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45998.910911805557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45998.910911805557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45998.910911805557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45998.910911805557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45998.910911805557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45998.910911805557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45998.910911805557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45998.910911805557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45998.910911805557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45998.910911805557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45998.910911805557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45998.910911805557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45998.910911805557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45998.910911805557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45998.910911805557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45998.910911805557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45998.910911805557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45998.910911805557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45998.910911805557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45998.910911805557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45998.910911805557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45998.910911805557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45998.910911805557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45998.910911805557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45998.910911805557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45998.910911805557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45998.910911805557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45998.910911805557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45998.910911805557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45998.910911805557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45998.910911805557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45998.910911805557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45998.910911805557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45998.910911805557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45998.910911805557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45998.910911805557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45998.910911805557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45998.910911805557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45998.910911805557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45998.910911805557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45998.910911805557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45998.910911805557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45998.910911805557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45998.910911805557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45998.910911805557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45998.910911805557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45998.910911805557</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34398</v>
      </c>
      <c r="E2" s="138" t="s">
        <v>39106</v>
      </c>
      <c r="F2" s="117">
        <v>45998.784247685187</v>
      </c>
      <c r="G2" s="72">
        <f t="shared" ref="G2:G31" ca="1" si="0">IFERROR(NOW()-F2,"-")</f>
        <v>0.12666412036924157</v>
      </c>
      <c r="H2" s="117">
        <v>45998.778495370374</v>
      </c>
      <c r="I2" s="115" t="str">
        <f>IFERROR(VLOOKUP(D2,DB!A:F,6,0),"")</f>
        <v>SCECO</v>
      </c>
      <c r="J2" s="115" t="str">
        <f>IFERROR(VLOOKUP(D2,DB!A:G,7,0),"")</f>
        <v>Weak</v>
      </c>
      <c r="K2" s="118" t="s">
        <v>39145</v>
      </c>
      <c r="L2" s="133" t="str">
        <f>IFERROR(VLOOKUP(D2,DB!A:I,9,0),"")</f>
        <v>Latis</v>
      </c>
    </row>
    <row r="3" spans="1:16382" ht="31.5" customHeight="1">
      <c r="A3" s="114" t="s">
        <v>39146</v>
      </c>
      <c r="B3" s="115" t="str">
        <f>IFERROR(VLOOKUP(D3,DB!A:K,11,0),"")</f>
        <v>R6</v>
      </c>
      <c r="C3" s="116">
        <v>3</v>
      </c>
      <c r="D3" s="115" t="s">
        <v>34702</v>
      </c>
      <c r="E3" s="138" t="s">
        <v>39106</v>
      </c>
      <c r="F3" s="117">
        <v>45998.877071759256</v>
      </c>
      <c r="G3" s="72">
        <f t="shared" ca="1" si="0"/>
        <v>3.3840046300610993E-2</v>
      </c>
      <c r="H3" s="117">
        <v>45998.869502314818</v>
      </c>
      <c r="I3" s="115" t="str">
        <f>IFERROR(VLOOKUP(D3,DB!A:F,6,0),"")</f>
        <v>SCECO</v>
      </c>
      <c r="J3" s="115" t="str">
        <f>IFERROR(VLOOKUP(D3,DB!A:G,7,0),"")</f>
        <v>Vandalized</v>
      </c>
      <c r="K3" s="118" t="s">
        <v>39147</v>
      </c>
      <c r="L3" s="133" t="str">
        <f>IFERROR(VLOOKUP(D3,DB!A:I,9,0),"")</f>
        <v>Latis</v>
      </c>
    </row>
    <row r="4" spans="1:16382" ht="31.5" customHeight="1">
      <c r="A4" s="114"/>
      <c r="B4" s="115" t="str">
        <f>IFERROR(VLOOKUP(D4,DB!A:K,11,0),"")</f>
        <v/>
      </c>
      <c r="C4" s="116"/>
      <c r="D4" s="115"/>
      <c r="E4" s="138"/>
      <c r="F4" s="117"/>
      <c r="G4" s="72">
        <f t="shared" ca="1" si="0"/>
        <v>45998.910911805557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45998.910911805557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45998.910911805557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45998.910911805557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45998.910911805557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45998.910911805557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45998.910911805557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45998.910911805557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45998.910911805557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45998.910911805557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45998.910911805557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45998.910911805557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45998.910911805557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45998.910911805557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45998.910911805557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45998.910911805557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45998.910911805557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45998.910911805557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45998.910911805557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45998.910911805557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45998.910911805557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45998.910911805557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45998.910911805557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45998.910911805557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45998.910911805557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45998.910911805557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45998.910911805557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45998.910911805557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45998.910911805557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45998.910911805557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45998.910911805557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45998.910911805557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45998.910911805557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45998.910911805557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45998.910911805557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45998.910911805557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45998.910911805557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45998.910911805557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45998.910911805557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45998.910911805557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45998.910911805557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45998.910911805557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45998.910911805557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45998.910911805557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45998.910911805557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45998.910911805557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45998.910911805557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45998.910911805557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45998.910911805557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45998.910911805557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45998.910911805557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45998.910911805557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45998.910911805557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45998.910911805557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45998.910911805557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45998.910911805557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45998.910911805557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45998.910911805557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45998.910911805557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45998.910911805557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45998.910911805557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45998.910911805557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45998.910911805557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45998.910911805557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45998.910911805557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45998.910911805557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45998.910911805557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45998.910911805557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45998.910911805557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45998.910911805557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45998.910911805557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45998.910911805557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45998.910911805557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45998.910911805557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45998.910911805557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45998.910911805557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45998.910911805557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45998.910911805557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45998.910911805557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45998.910911805557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45998.910911805557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45998.910911805557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45998.910911805557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45998.910911805557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45998.910911805557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45998.910911805557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45998.910911805557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45998.910911805557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45998.910911805557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45998.910911805557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45998.910911805557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45998.910911805557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45998.910911805557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45998.910911805557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45998.910911805557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45998.910911805557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45998.910911805557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45998.910911805557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45998.910911805557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45998.910911805557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45998.910911805557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45998.910911805557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45998.910911805557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45998.910911805557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45998.910911805557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45998.910911805557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45998.910911805557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45998.910911805557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45998.910911805557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45998.910911805557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45998.910911805557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45998.910911805557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45998.910911805557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45998.910911805557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45998.910911805557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45998.910911805557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45998.910911805557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45998.910911805557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45998.910911805557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45998.910911805557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45998.910911805557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45998.910911805557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45998.910911805557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45998.910911805557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45998.910911805557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45998.910911805557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45998.910911805557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45998.910911805557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45998.910911805557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45998.910911805557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45998.910911805557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45998.910911805557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45998.910911805557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45998.910911805557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45998.910911805557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45998.910911805557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45998.910911805557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45998.910911805557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45998.910911805557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45998.910911805557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45998.910911805557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45998.910911805557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45998.910911805557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45998.910911805557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45998.910911805557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45998.910911805557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45998.910911805557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45998.910911805557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45998.910911805557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45998.910911805557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45998.910911805557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45998.910911805557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45998.910911805557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45998.910911805557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45998.910911805557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45998.910911805557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45998.910911805557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45998.910911805557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45998.910911805557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45998.910911805557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45998.910911805557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45998.910911805557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45998.910911805557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45998.910911805557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45998.910911805557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45998.910911805557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45998.910911805557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45998.910911805557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45998.910911805557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45998.910911805557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45998.910911805557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45998.910911805557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45998.910911805557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45998.910911805557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45998.910911805557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45998.910911805557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45998.910911805557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45998.910911805557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45998.910911805557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45998.910911805557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45998.910911805557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45998.910911805557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45998.910911805557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45998.910911805557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45998.910911805557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45998.910911805557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45998.910911805557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45998.910911805557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45998.910911805557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45998.910911805557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45998.910911805557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45998.910911805557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45998.910911805557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45998.910911805557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45998.910911805557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45998.910911805557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45998.910911805557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45998.910911805557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45998.910911805557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45998.910911805557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45998.910911805557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45998.910911805557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45998.910911805557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45998.910911805557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45998.910911805557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45998.910911805557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45998.910911805557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45998.910911805557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45998.910911805557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45998.910911805557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45998.910911805557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45998.910911805557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45998.910911805557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45998.910911805557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45998.910911805557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45998.910911805557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45998.910911805557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45998.910911805557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45998.910911805557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45998.910911805557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45998.910911805557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45998.910911805557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45998.910911805557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45998.910911805557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45998.910911805557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45998.910911805557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45998.910911805557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45998.910911805557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45998.910911805557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45998.910911805557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45998.910911805557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45998.910911805557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45998.910911805557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45998.910911805557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45998.910911805557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45998.910911805557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45998.910911805557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45998.910911805557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45998.910911805557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45998.910911805557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45998.910911805557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45998.910911805557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45998.910911805557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45998.910911805557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45998.910911805557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45998.910911805557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45998.910911805557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45998.910911805557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45998.910911805557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45998.910911805557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45998.910911805557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45998.910911805557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45998.910911805557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45998.910911805557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45998.910911805557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45998.910911805557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45998.910911805557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45998.910911805557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45998.910911805557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45998.910911805557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45998.910911805557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45998.910911805557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45998.910911805557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45998.910911805557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45998.910911805557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45998.910911805557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45998.910911805557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45998.910911805557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45998.910911805557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45998.910911805557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45998.910911805557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45998.910911805557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45998.910911805557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45998.910911805557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45998.910911805557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45998.910911805557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45998.910911805557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45998.910911805557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45998.910911805557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45998.910911805557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45998.910911805557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45998.910911805557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45998.910911805557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45998.910911805557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45998.910911805557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45998.910911805557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45998.910911805557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45998.910911805557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45998.910911805557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45998.910911805557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45998.910911805557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45998.910911805557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45998.910911805557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45998.910911805557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45998.910911805557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45998.910911805557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45998.910911805557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45998.910911805557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45998.910911805557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45998.910911805557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45998.910911805557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45998.910911805557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45998.910911805557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45998.910911805557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45998.910911805557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45998.910911805557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45998.910911805557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45998.910911805557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45998.910911805557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45998.910911805557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45998.910911805557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45998.910911805557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45998.910911805557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45998.910911805557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45998.910911805557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45998.910911805557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45998.910911805557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45998.910911805557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45998.910911805557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45998.910911805557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45998.910911805557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45998.910911805557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45998.910911805557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45998.910911805557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45998.910911805557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45998.910911805557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45998.910911805557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45998.910911805557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45998.910911805557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45998.910911805557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45998.910911805557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45998.910911805557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45998.910911805557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45998.910911805557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45998.910911805557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45998.910911805557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45998.910911805557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45998.910911805557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45998.910911805557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45998.910911805557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45998.910911805557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45998.910911805557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45998.910911805557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45998.910911805557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45998.910911805557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45998.910911805557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45998.910911805557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45998.910911805557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45998.910911805557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45998.910911805557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45998.910911805557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45998.910911805557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45998.910911805557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45998.910911805557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45998.910911805557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45998.910911805557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45998.910911805557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45998.910911805557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45998.910911805557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45998.910911805557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45998.910911805557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45998.910911805557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45998.910911805557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45998.910911805557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45998.910911805557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45998.910911805557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45998.910911805557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45998.910911805557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45998.910911805557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45998.910911805557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45998.910911805557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45998.910911805557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45998.910911805557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45998.910911805557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45998.910911805557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45998.910911805557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45998.910911805557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45998.910911805557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45998.910911805557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45998.910911805557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45998.910911805557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45998.910911805557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45998.910911805557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45998.910911805557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45998.910911805557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45998.910911805557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45998.910911805557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45998.910911805557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45998.910911805557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45998.910911805557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45998.910911805557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45998.910911805557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45998.910911805557</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45998.910911805557</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